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gaschet\Documents\COURS\TAS 2020\dossier salaires régions\"/>
    </mc:Choice>
  </mc:AlternateContent>
  <bookViews>
    <workbookView xWindow="360" yWindow="390" windowWidth="18680" windowHeight="9500" activeTab="6"/>
  </bookViews>
  <sheets>
    <sheet name="rémunérations" sheetId="1" r:id="rId1"/>
    <sheet name="effectifs salariés" sheetId="2" r:id="rId2"/>
    <sheet name="Gi" sheetId="3" r:id="rId3"/>
    <sheet name="eie" sheetId="4" r:id="rId4"/>
    <sheet name="ES" sheetId="5" r:id="rId5"/>
    <sheet name="ER" sheetId="6" r:id="rId6"/>
    <sheet name="résultats" sheetId="7" r:id="rId7"/>
  </sheets>
  <calcPr calcId="162913"/>
</workbook>
</file>

<file path=xl/calcChain.xml><?xml version="1.0" encoding="utf-8"?>
<calcChain xmlns="http://schemas.openxmlformats.org/spreadsheetml/2006/main">
  <c r="G11" i="7" l="1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10" i="7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32" i="7" l="1"/>
  <c r="D32" i="7" s="1"/>
  <c r="C31" i="7"/>
  <c r="C30" i="7"/>
  <c r="C29" i="7"/>
  <c r="C28" i="7"/>
  <c r="C27" i="7"/>
  <c r="C26" i="7"/>
  <c r="C25" i="7"/>
  <c r="C24" i="7"/>
  <c r="D24" i="7" s="1"/>
  <c r="C23" i="7"/>
  <c r="C22" i="7"/>
  <c r="C21" i="7"/>
  <c r="C20" i="7"/>
  <c r="C19" i="7"/>
  <c r="C18" i="7"/>
  <c r="C17" i="7"/>
  <c r="C16" i="7"/>
  <c r="D16" i="7" s="1"/>
  <c r="C15" i="7"/>
  <c r="C14" i="7"/>
  <c r="C13" i="7"/>
  <c r="C12" i="7"/>
  <c r="C11" i="7"/>
  <c r="C10" i="7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D32" i="3"/>
  <c r="E32" i="3"/>
  <c r="F32" i="3"/>
  <c r="G32" i="3"/>
  <c r="H32" i="3"/>
  <c r="H10" i="6" s="1"/>
  <c r="I32" i="3"/>
  <c r="J32" i="3"/>
  <c r="K32" i="3"/>
  <c r="L32" i="3"/>
  <c r="M32" i="3"/>
  <c r="N32" i="3"/>
  <c r="O32" i="3"/>
  <c r="P32" i="3"/>
  <c r="Q32" i="3"/>
  <c r="R32" i="3"/>
  <c r="S32" i="3"/>
  <c r="S32" i="6" s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D12" i="7" l="1"/>
  <c r="F22" i="5"/>
  <c r="M25" i="5"/>
  <c r="E32" i="5"/>
  <c r="M21" i="6"/>
  <c r="K19" i="6"/>
  <c r="Q27" i="5"/>
  <c r="Q22" i="5"/>
  <c r="D20" i="7"/>
  <c r="D28" i="7"/>
  <c r="E25" i="5"/>
  <c r="E31" i="6"/>
  <c r="Q31" i="5"/>
  <c r="S11" i="6"/>
  <c r="E30" i="5"/>
  <c r="Q17" i="5"/>
  <c r="J10" i="5"/>
  <c r="J23" i="6"/>
  <c r="R15" i="6"/>
  <c r="Q29" i="5"/>
  <c r="Q16" i="5"/>
  <c r="K29" i="6"/>
  <c r="E28" i="5"/>
  <c r="D25" i="7"/>
  <c r="I25" i="5"/>
  <c r="P10" i="5"/>
  <c r="E26" i="5"/>
  <c r="Q15" i="5"/>
  <c r="F16" i="5"/>
  <c r="Q25" i="5"/>
  <c r="D28" i="6"/>
  <c r="E31" i="5"/>
  <c r="E29" i="5"/>
  <c r="E27" i="5"/>
  <c r="F20" i="5"/>
  <c r="Q14" i="5"/>
  <c r="J32" i="6"/>
  <c r="K25" i="5"/>
  <c r="S25" i="6"/>
  <c r="K24" i="6"/>
  <c r="Q32" i="5"/>
  <c r="Q30" i="5"/>
  <c r="Q28" i="5"/>
  <c r="Q26" i="5"/>
  <c r="Q24" i="5"/>
  <c r="Q19" i="5"/>
  <c r="F14" i="5"/>
  <c r="D13" i="7"/>
  <c r="D21" i="7"/>
  <c r="D29" i="7"/>
  <c r="R28" i="6"/>
  <c r="M32" i="5"/>
  <c r="M30" i="5"/>
  <c r="M28" i="5"/>
  <c r="M26" i="5"/>
  <c r="F24" i="5"/>
  <c r="Q18" i="5"/>
  <c r="F13" i="5"/>
  <c r="D14" i="7"/>
  <c r="D22" i="7"/>
  <c r="D30" i="7"/>
  <c r="I27" i="6"/>
  <c r="I22" i="6"/>
  <c r="Q14" i="6"/>
  <c r="I32" i="5"/>
  <c r="I30" i="5"/>
  <c r="I28" i="5"/>
  <c r="I26" i="5"/>
  <c r="Q23" i="5"/>
  <c r="F18" i="5"/>
  <c r="D15" i="7"/>
  <c r="D23" i="7"/>
  <c r="D31" i="7"/>
  <c r="H30" i="6"/>
  <c r="G25" i="6"/>
  <c r="D17" i="7"/>
  <c r="F28" i="6"/>
  <c r="M31" i="5"/>
  <c r="M29" i="5"/>
  <c r="M27" i="5"/>
  <c r="Q21" i="5"/>
  <c r="D10" i="7"/>
  <c r="D18" i="7"/>
  <c r="D26" i="7"/>
  <c r="O17" i="6"/>
  <c r="M31" i="6"/>
  <c r="E13" i="6"/>
  <c r="I31" i="5"/>
  <c r="I29" i="5"/>
  <c r="I27" i="5"/>
  <c r="Q20" i="5"/>
  <c r="D11" i="7"/>
  <c r="D19" i="7"/>
  <c r="D27" i="7"/>
  <c r="L32" i="6"/>
  <c r="L10" i="5"/>
  <c r="L11" i="5"/>
  <c r="L12" i="5"/>
  <c r="L13" i="5"/>
  <c r="L25" i="5"/>
  <c r="L26" i="5"/>
  <c r="L27" i="5"/>
  <c r="L28" i="5"/>
  <c r="L29" i="5"/>
  <c r="L30" i="5"/>
  <c r="L31" i="5"/>
  <c r="L32" i="5"/>
  <c r="D10" i="5"/>
  <c r="D11" i="5"/>
  <c r="D12" i="5"/>
  <c r="D13" i="5"/>
  <c r="D25" i="5"/>
  <c r="D26" i="5"/>
  <c r="D27" i="5"/>
  <c r="D28" i="5"/>
  <c r="D29" i="5"/>
  <c r="D30" i="5"/>
  <c r="D31" i="5"/>
  <c r="D32" i="5"/>
  <c r="L31" i="6"/>
  <c r="D31" i="6"/>
  <c r="L30" i="6"/>
  <c r="D30" i="6"/>
  <c r="L29" i="6"/>
  <c r="D29" i="6"/>
  <c r="L28" i="6"/>
  <c r="P27" i="6"/>
  <c r="H27" i="6"/>
  <c r="P24" i="6"/>
  <c r="D22" i="6"/>
  <c r="H16" i="6"/>
  <c r="L23" i="5"/>
  <c r="L19" i="5"/>
  <c r="L15" i="5"/>
  <c r="R32" i="6"/>
  <c r="R10" i="5"/>
  <c r="R12" i="5"/>
  <c r="R11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N11" i="5"/>
  <c r="N13" i="5"/>
  <c r="N32" i="6"/>
  <c r="N10" i="5"/>
  <c r="N12" i="5"/>
  <c r="N25" i="5"/>
  <c r="N26" i="5"/>
  <c r="N27" i="5"/>
  <c r="N28" i="5"/>
  <c r="N29" i="5"/>
  <c r="N30" i="5"/>
  <c r="N31" i="5"/>
  <c r="N32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F32" i="6"/>
  <c r="F25" i="5"/>
  <c r="F26" i="5"/>
  <c r="F27" i="5"/>
  <c r="F28" i="5"/>
  <c r="F29" i="5"/>
  <c r="F30" i="5"/>
  <c r="F31" i="5"/>
  <c r="F32" i="5"/>
  <c r="R31" i="6"/>
  <c r="N31" i="6"/>
  <c r="J31" i="6"/>
  <c r="F31" i="6"/>
  <c r="R30" i="6"/>
  <c r="N30" i="6"/>
  <c r="J30" i="6"/>
  <c r="F30" i="6"/>
  <c r="R29" i="6"/>
  <c r="N29" i="6"/>
  <c r="J29" i="6"/>
  <c r="F29" i="6"/>
  <c r="N28" i="6"/>
  <c r="J28" i="6"/>
  <c r="R27" i="6"/>
  <c r="N27" i="6"/>
  <c r="J27" i="6"/>
  <c r="F27" i="6"/>
  <c r="R26" i="6"/>
  <c r="N26" i="6"/>
  <c r="J26" i="6"/>
  <c r="F26" i="6"/>
  <c r="R25" i="6"/>
  <c r="N25" i="6"/>
  <c r="J25" i="6"/>
  <c r="F25" i="6"/>
  <c r="R24" i="6"/>
  <c r="N24" i="6"/>
  <c r="J24" i="6"/>
  <c r="F24" i="6"/>
  <c r="R23" i="6"/>
  <c r="N23" i="6"/>
  <c r="F23" i="6"/>
  <c r="R22" i="6"/>
  <c r="N22" i="6"/>
  <c r="J22" i="6"/>
  <c r="F22" i="6"/>
  <c r="R21" i="6"/>
  <c r="N21" i="6"/>
  <c r="J21" i="6"/>
  <c r="F21" i="6"/>
  <c r="R20" i="6"/>
  <c r="F19" i="6"/>
  <c r="J12" i="6"/>
  <c r="N11" i="6"/>
  <c r="L24" i="5"/>
  <c r="F23" i="5"/>
  <c r="L22" i="5"/>
  <c r="F21" i="5"/>
  <c r="L20" i="5"/>
  <c r="F19" i="5"/>
  <c r="L18" i="5"/>
  <c r="F17" i="5"/>
  <c r="L16" i="5"/>
  <c r="F15" i="5"/>
  <c r="L14" i="5"/>
  <c r="P13" i="5"/>
  <c r="J12" i="5"/>
  <c r="F11" i="5"/>
  <c r="D12" i="6"/>
  <c r="P13" i="6"/>
  <c r="Q10" i="5"/>
  <c r="Q11" i="5"/>
  <c r="Q12" i="5"/>
  <c r="Q13" i="5"/>
  <c r="Q32" i="6"/>
  <c r="M32" i="6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I32" i="6"/>
  <c r="I10" i="5"/>
  <c r="I11" i="5"/>
  <c r="I12" i="5"/>
  <c r="I13" i="5"/>
  <c r="E32" i="6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Q31" i="6"/>
  <c r="I31" i="6"/>
  <c r="Q30" i="6"/>
  <c r="M30" i="6"/>
  <c r="I30" i="6"/>
  <c r="E30" i="6"/>
  <c r="Q29" i="6"/>
  <c r="M29" i="6"/>
  <c r="I29" i="6"/>
  <c r="E29" i="6"/>
  <c r="Q28" i="6"/>
  <c r="M28" i="6"/>
  <c r="I28" i="6"/>
  <c r="E28" i="6"/>
  <c r="Q27" i="6"/>
  <c r="M27" i="6"/>
  <c r="E27" i="6"/>
  <c r="Q26" i="6"/>
  <c r="M26" i="6"/>
  <c r="I26" i="6"/>
  <c r="E26" i="6"/>
  <c r="Q25" i="6"/>
  <c r="M25" i="6"/>
  <c r="I25" i="6"/>
  <c r="E25" i="6"/>
  <c r="Q24" i="6"/>
  <c r="M24" i="6"/>
  <c r="I24" i="6"/>
  <c r="E24" i="6"/>
  <c r="Q23" i="6"/>
  <c r="M23" i="6"/>
  <c r="I23" i="6"/>
  <c r="E23" i="6"/>
  <c r="Q22" i="6"/>
  <c r="M22" i="6"/>
  <c r="E22" i="6"/>
  <c r="Q21" i="6"/>
  <c r="I21" i="6"/>
  <c r="E21" i="6"/>
  <c r="Q20" i="6"/>
  <c r="M20" i="6"/>
  <c r="I20" i="6"/>
  <c r="E20" i="6"/>
  <c r="Q19" i="6"/>
  <c r="M19" i="6"/>
  <c r="I19" i="6"/>
  <c r="E19" i="6"/>
  <c r="Q18" i="6"/>
  <c r="M18" i="6"/>
  <c r="I18" i="6"/>
  <c r="E18" i="6"/>
  <c r="Q17" i="6"/>
  <c r="M17" i="6"/>
  <c r="I17" i="6"/>
  <c r="E17" i="6"/>
  <c r="Q16" i="6"/>
  <c r="M16" i="6"/>
  <c r="I16" i="6"/>
  <c r="E16" i="6"/>
  <c r="Q15" i="6"/>
  <c r="M15" i="6"/>
  <c r="I15" i="6"/>
  <c r="E15" i="6"/>
  <c r="M14" i="6"/>
  <c r="I14" i="6"/>
  <c r="E14" i="6"/>
  <c r="Q13" i="6"/>
  <c r="M13" i="6"/>
  <c r="I13" i="6"/>
  <c r="Q12" i="6"/>
  <c r="M12" i="6"/>
  <c r="I12" i="6"/>
  <c r="E12" i="6"/>
  <c r="Q11" i="6"/>
  <c r="M11" i="6"/>
  <c r="I11" i="6"/>
  <c r="E11" i="6"/>
  <c r="Q10" i="6"/>
  <c r="M10" i="6"/>
  <c r="I10" i="6"/>
  <c r="E10" i="6"/>
  <c r="S32" i="5"/>
  <c r="K32" i="5"/>
  <c r="S31" i="5"/>
  <c r="K31" i="5"/>
  <c r="S30" i="5"/>
  <c r="K30" i="5"/>
  <c r="S29" i="5"/>
  <c r="K29" i="5"/>
  <c r="S28" i="5"/>
  <c r="K28" i="5"/>
  <c r="S27" i="5"/>
  <c r="K27" i="5"/>
  <c r="S26" i="5"/>
  <c r="K26" i="5"/>
  <c r="S25" i="5"/>
  <c r="S24" i="5"/>
  <c r="I24" i="5"/>
  <c r="N23" i="5"/>
  <c r="D23" i="5"/>
  <c r="I22" i="5"/>
  <c r="N21" i="5"/>
  <c r="D21" i="5"/>
  <c r="I20" i="5"/>
  <c r="N19" i="5"/>
  <c r="D19" i="5"/>
  <c r="I18" i="5"/>
  <c r="N17" i="5"/>
  <c r="D17" i="5"/>
  <c r="I16" i="5"/>
  <c r="N15" i="5"/>
  <c r="D15" i="5"/>
  <c r="I14" i="5"/>
  <c r="J13" i="5"/>
  <c r="F12" i="5"/>
  <c r="D32" i="6"/>
  <c r="L20" i="6"/>
  <c r="N16" i="6"/>
  <c r="P32" i="6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H32" i="6"/>
  <c r="H10" i="5"/>
  <c r="H12" i="5"/>
  <c r="H25" i="5"/>
  <c r="H26" i="5"/>
  <c r="H27" i="5"/>
  <c r="H28" i="5"/>
  <c r="H29" i="5"/>
  <c r="H30" i="5"/>
  <c r="H31" i="5"/>
  <c r="H32" i="5"/>
  <c r="H11" i="5"/>
  <c r="H13" i="5"/>
  <c r="H14" i="5"/>
  <c r="H15" i="5"/>
  <c r="H16" i="5"/>
  <c r="H17" i="5"/>
  <c r="H18" i="5"/>
  <c r="H19" i="5"/>
  <c r="H20" i="5"/>
  <c r="H21" i="5"/>
  <c r="H22" i="5"/>
  <c r="H23" i="5"/>
  <c r="H24" i="5"/>
  <c r="P31" i="6"/>
  <c r="H31" i="6"/>
  <c r="P30" i="6"/>
  <c r="P29" i="6"/>
  <c r="H29" i="6"/>
  <c r="P28" i="6"/>
  <c r="H28" i="6"/>
  <c r="L27" i="6"/>
  <c r="H26" i="6"/>
  <c r="D17" i="6"/>
  <c r="L14" i="6"/>
  <c r="L21" i="5"/>
  <c r="L17" i="5"/>
  <c r="P11" i="5"/>
  <c r="P26" i="6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O32" i="6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K32" i="6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G32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S31" i="6"/>
  <c r="O31" i="6"/>
  <c r="K31" i="6"/>
  <c r="G31" i="6"/>
  <c r="S30" i="6"/>
  <c r="O30" i="6"/>
  <c r="K30" i="6"/>
  <c r="G30" i="6"/>
  <c r="S29" i="6"/>
  <c r="O29" i="6"/>
  <c r="G29" i="6"/>
  <c r="S28" i="6"/>
  <c r="O28" i="6"/>
  <c r="K28" i="6"/>
  <c r="G28" i="6"/>
  <c r="S27" i="6"/>
  <c r="O27" i="6"/>
  <c r="K27" i="6"/>
  <c r="G27" i="6"/>
  <c r="S26" i="6"/>
  <c r="O26" i="6"/>
  <c r="K26" i="6"/>
  <c r="G26" i="6"/>
  <c r="O25" i="6"/>
  <c r="K25" i="6"/>
  <c r="S24" i="6"/>
  <c r="O24" i="6"/>
  <c r="G24" i="6"/>
  <c r="S23" i="6"/>
  <c r="O23" i="6"/>
  <c r="K23" i="6"/>
  <c r="G23" i="6"/>
  <c r="S22" i="6"/>
  <c r="O22" i="6"/>
  <c r="K22" i="6"/>
  <c r="G22" i="6"/>
  <c r="S21" i="6"/>
  <c r="O21" i="6"/>
  <c r="K21" i="6"/>
  <c r="G21" i="6"/>
  <c r="S20" i="6"/>
  <c r="O20" i="6"/>
  <c r="K20" i="6"/>
  <c r="G20" i="6"/>
  <c r="S19" i="6"/>
  <c r="O19" i="6"/>
  <c r="G19" i="6"/>
  <c r="S18" i="6"/>
  <c r="O18" i="6"/>
  <c r="K18" i="6"/>
  <c r="G18" i="6"/>
  <c r="S17" i="6"/>
  <c r="K17" i="6"/>
  <c r="G17" i="6"/>
  <c r="S16" i="6"/>
  <c r="O16" i="6"/>
  <c r="K16" i="6"/>
  <c r="G16" i="6"/>
  <c r="S15" i="6"/>
  <c r="O15" i="6"/>
  <c r="K15" i="6"/>
  <c r="G15" i="6"/>
  <c r="S14" i="6"/>
  <c r="O14" i="6"/>
  <c r="K14" i="6"/>
  <c r="G14" i="6"/>
  <c r="S13" i="6"/>
  <c r="O13" i="6"/>
  <c r="K13" i="6"/>
  <c r="G13" i="6"/>
  <c r="S12" i="6"/>
  <c r="O12" i="6"/>
  <c r="K12" i="6"/>
  <c r="G12" i="6"/>
  <c r="O11" i="6"/>
  <c r="K11" i="6"/>
  <c r="G11" i="6"/>
  <c r="S10" i="6"/>
  <c r="O10" i="6"/>
  <c r="K10" i="6"/>
  <c r="G10" i="6"/>
  <c r="O32" i="5"/>
  <c r="G32" i="5"/>
  <c r="O31" i="5"/>
  <c r="G31" i="5"/>
  <c r="O30" i="5"/>
  <c r="G30" i="5"/>
  <c r="O29" i="5"/>
  <c r="G29" i="5"/>
  <c r="O28" i="5"/>
  <c r="G28" i="5"/>
  <c r="O27" i="5"/>
  <c r="G27" i="5"/>
  <c r="O26" i="5"/>
  <c r="G26" i="5"/>
  <c r="O25" i="5"/>
  <c r="G25" i="5"/>
  <c r="N24" i="5"/>
  <c r="D24" i="5"/>
  <c r="I23" i="5"/>
  <c r="N22" i="5"/>
  <c r="D22" i="5"/>
  <c r="I21" i="5"/>
  <c r="N20" i="5"/>
  <c r="D20" i="5"/>
  <c r="I19" i="5"/>
  <c r="N18" i="5"/>
  <c r="D18" i="5"/>
  <c r="I17" i="5"/>
  <c r="N16" i="5"/>
  <c r="D16" i="5"/>
  <c r="I15" i="5"/>
  <c r="N14" i="5"/>
  <c r="D14" i="5"/>
  <c r="P12" i="5"/>
  <c r="J11" i="5"/>
  <c r="F10" i="5"/>
  <c r="D20" i="6"/>
  <c r="P18" i="6"/>
  <c r="R10" i="6"/>
  <c r="D27" i="6"/>
  <c r="L26" i="6"/>
  <c r="D26" i="6"/>
  <c r="P25" i="6"/>
  <c r="L25" i="6"/>
  <c r="H25" i="6"/>
  <c r="D25" i="6"/>
  <c r="L24" i="6"/>
  <c r="H24" i="6"/>
  <c r="D24" i="6"/>
  <c r="P23" i="6"/>
  <c r="L23" i="6"/>
  <c r="H23" i="6"/>
  <c r="D23" i="6"/>
  <c r="P22" i="6"/>
  <c r="L22" i="6"/>
  <c r="H22" i="6"/>
  <c r="P21" i="6"/>
  <c r="L21" i="6"/>
  <c r="H21" i="6"/>
  <c r="D21" i="6"/>
  <c r="P20" i="6"/>
  <c r="H20" i="6"/>
  <c r="P19" i="6"/>
  <c r="L19" i="6"/>
  <c r="H19" i="6"/>
  <c r="D19" i="6"/>
  <c r="L18" i="6"/>
  <c r="H18" i="6"/>
  <c r="D18" i="6"/>
  <c r="P17" i="6"/>
  <c r="L17" i="6"/>
  <c r="H17" i="6"/>
  <c r="P16" i="6"/>
  <c r="L16" i="6"/>
  <c r="D16" i="6"/>
  <c r="P15" i="6"/>
  <c r="L15" i="6"/>
  <c r="H15" i="6"/>
  <c r="D15" i="6"/>
  <c r="P14" i="6"/>
  <c r="H14" i="6"/>
  <c r="D14" i="6"/>
  <c r="L13" i="6"/>
  <c r="H13" i="6"/>
  <c r="D13" i="6"/>
  <c r="P12" i="6"/>
  <c r="L12" i="6"/>
  <c r="H12" i="6"/>
  <c r="P11" i="6"/>
  <c r="L11" i="6"/>
  <c r="H11" i="6"/>
  <c r="D11" i="6"/>
  <c r="P10" i="6"/>
  <c r="L10" i="6"/>
  <c r="D10" i="6"/>
  <c r="N20" i="6"/>
  <c r="J20" i="6"/>
  <c r="F20" i="6"/>
  <c r="R19" i="6"/>
  <c r="N19" i="6"/>
  <c r="J19" i="6"/>
  <c r="R18" i="6"/>
  <c r="N18" i="6"/>
  <c r="J18" i="6"/>
  <c r="F18" i="6"/>
  <c r="R17" i="6"/>
  <c r="N17" i="6"/>
  <c r="J17" i="6"/>
  <c r="F17" i="6"/>
  <c r="R16" i="6"/>
  <c r="J16" i="6"/>
  <c r="F16" i="6"/>
  <c r="N15" i="6"/>
  <c r="J15" i="6"/>
  <c r="F15" i="6"/>
  <c r="R14" i="6"/>
  <c r="N14" i="6"/>
  <c r="J14" i="6"/>
  <c r="F14" i="6"/>
  <c r="R13" i="6"/>
  <c r="N13" i="6"/>
  <c r="J13" i="6"/>
  <c r="F13" i="6"/>
  <c r="R12" i="6"/>
  <c r="N12" i="6"/>
  <c r="F12" i="6"/>
  <c r="R11" i="6"/>
  <c r="J11" i="6"/>
  <c r="F11" i="6"/>
  <c r="N10" i="6"/>
  <c r="J10" i="6"/>
  <c r="F10" i="6"/>
  <c r="T26" i="6" l="1"/>
  <c r="T22" i="5"/>
  <c r="T28" i="6"/>
  <c r="T25" i="6"/>
  <c r="T14" i="5"/>
  <c r="T14" i="6"/>
  <c r="T22" i="6"/>
  <c r="T31" i="5"/>
  <c r="T12" i="5"/>
  <c r="T13" i="6"/>
  <c r="T24" i="6"/>
  <c r="T20" i="5"/>
  <c r="T29" i="6"/>
  <c r="T30" i="5"/>
  <c r="T11" i="5"/>
  <c r="T10" i="6"/>
  <c r="T15" i="6"/>
  <c r="T16" i="6"/>
  <c r="T16" i="5"/>
  <c r="T24" i="5"/>
  <c r="T32" i="6"/>
  <c r="T19" i="5"/>
  <c r="T30" i="6"/>
  <c r="T32" i="5"/>
  <c r="T28" i="5"/>
  <c r="T13" i="5"/>
  <c r="T19" i="6"/>
  <c r="T17" i="6"/>
  <c r="T17" i="5"/>
  <c r="T27" i="5"/>
  <c r="T18" i="6"/>
  <c r="T23" i="6"/>
  <c r="T15" i="5"/>
  <c r="T23" i="5"/>
  <c r="T12" i="6"/>
  <c r="T31" i="6"/>
  <c r="T26" i="5"/>
  <c r="T11" i="6"/>
  <c r="T21" i="6"/>
  <c r="T27" i="6"/>
  <c r="T20" i="6"/>
  <c r="T18" i="5"/>
  <c r="T21" i="5"/>
  <c r="T29" i="5"/>
  <c r="T25" i="5"/>
  <c r="T10" i="5"/>
</calcChain>
</file>

<file path=xl/sharedStrings.xml><?xml version="1.0" encoding="utf-8"?>
<sst xmlns="http://schemas.openxmlformats.org/spreadsheetml/2006/main" count="606" uniqueCount="117">
  <si>
    <t>Rémunérations brutes versées aux salariés dans l'année selon l'activité des établissements en NA17</t>
  </si>
  <si>
    <t>Régions</t>
  </si>
  <si>
    <t>Découpage géographique au 1er janvier 2009</t>
  </si>
  <si>
    <t>© Insee     Source : Connaissance Locale de l'Appareil Productif (CLAP)</t>
  </si>
  <si>
    <t>Sommaire</t>
  </si>
  <si>
    <t>Documentation</t>
  </si>
  <si>
    <t>Région</t>
  </si>
  <si>
    <t>Libellé géographique</t>
  </si>
  <si>
    <t xml:space="preserve">Rémunérations brutes versées aux salariés dans l'année, en euros, dans les établissements </t>
  </si>
  <si>
    <t xml:space="preserve">Total </t>
  </si>
  <si>
    <t>Agriculture, sylviculture et pêche</t>
  </si>
  <si>
    <t>Industries extractives,  énergie, eau, gestion des déchets et dépollution
Cokéfaction et raffinage</t>
  </si>
  <si>
    <t>Fabrication de denrées alimentaires, de boissons et  de produits à base de tabac</t>
  </si>
  <si>
    <t>Fabrication d'équipements électriques, électroniques, informatiques ; fabrication de machines</t>
  </si>
  <si>
    <t>Fabrication de matériels de transport</t>
  </si>
  <si>
    <t>Fabrication d'autres produits industriels</t>
  </si>
  <si>
    <t>Construction</t>
  </si>
  <si>
    <t>Commerce ; réparation d'automobiles et de motocycles</t>
  </si>
  <si>
    <t>Transports et entreposage</t>
  </si>
  <si>
    <t>Hébergement et restauration</t>
  </si>
  <si>
    <t>Information et communication</t>
  </si>
  <si>
    <t>Activités financières et d'assurance</t>
  </si>
  <si>
    <t>Activités immobilières</t>
  </si>
  <si>
    <t>Activités scientifiques et techniques ; services administratifs et de soutien</t>
  </si>
  <si>
    <t>Administration publique, enseignement, santé humaine et action sociale</t>
  </si>
  <si>
    <t>Autres activités de services</t>
  </si>
  <si>
    <t>REG</t>
  </si>
  <si>
    <t>LIBGEO</t>
  </si>
  <si>
    <t>TOT_REMU_09</t>
  </si>
  <si>
    <t>R_AZNA17_09</t>
  </si>
  <si>
    <t>R_DEC2NA17_09</t>
  </si>
  <si>
    <t>R_C1NA17_09</t>
  </si>
  <si>
    <t>R_C3NA17_09</t>
  </si>
  <si>
    <t>R_C4NA17_09</t>
  </si>
  <si>
    <t>R_C5NA17_09</t>
  </si>
  <si>
    <t>R_FZNA17_09</t>
  </si>
  <si>
    <t>R_GZNA17_09</t>
  </si>
  <si>
    <t>R_HZNA17_09</t>
  </si>
  <si>
    <t>R_IZNA17_09</t>
  </si>
  <si>
    <t>R_JZNA17_09</t>
  </si>
  <si>
    <t>R_KZNA17_09</t>
  </si>
  <si>
    <t>R_LZNA17_09</t>
  </si>
  <si>
    <t>R_MNNA17_09</t>
  </si>
  <si>
    <t>R_OQNA17_09</t>
  </si>
  <si>
    <t>R_RUNA17_09</t>
  </si>
  <si>
    <t>11</t>
  </si>
  <si>
    <t>Île-de-France</t>
  </si>
  <si>
    <t>21</t>
  </si>
  <si>
    <t>Champagne-Ardenne</t>
  </si>
  <si>
    <t>22</t>
  </si>
  <si>
    <t>Picardie</t>
  </si>
  <si>
    <t>23</t>
  </si>
  <si>
    <t>Haute-Normandie</t>
  </si>
  <si>
    <t>24</t>
  </si>
  <si>
    <t>Centre</t>
  </si>
  <si>
    <t>25</t>
  </si>
  <si>
    <t>Basse-Normandie</t>
  </si>
  <si>
    <t>26</t>
  </si>
  <si>
    <t>Bourgogne</t>
  </si>
  <si>
    <t>31</t>
  </si>
  <si>
    <t>Nord-Pas-de-Calais</t>
  </si>
  <si>
    <t>41</t>
  </si>
  <si>
    <t>Lorraine</t>
  </si>
  <si>
    <t>42</t>
  </si>
  <si>
    <t>Alsace</t>
  </si>
  <si>
    <t>43</t>
  </si>
  <si>
    <t>Franche-Comté</t>
  </si>
  <si>
    <t>52</t>
  </si>
  <si>
    <t>Pays de la Loire</t>
  </si>
  <si>
    <t>53</t>
  </si>
  <si>
    <t>Bretagne</t>
  </si>
  <si>
    <t>54</t>
  </si>
  <si>
    <t>Poitou-Charentes</t>
  </si>
  <si>
    <t>72</t>
  </si>
  <si>
    <t>Aquitaine</t>
  </si>
  <si>
    <t>73</t>
  </si>
  <si>
    <t>Midi-Pyrénées</t>
  </si>
  <si>
    <t>74</t>
  </si>
  <si>
    <t>Limousin</t>
  </si>
  <si>
    <t>82</t>
  </si>
  <si>
    <t>Rhône-Alpes</t>
  </si>
  <si>
    <t>83</t>
  </si>
  <si>
    <t>Auvergne</t>
  </si>
  <si>
    <t>91</t>
  </si>
  <si>
    <t>Languedoc-Roussillon</t>
  </si>
  <si>
    <t>93</t>
  </si>
  <si>
    <t>Provence-Alpes-Côte d'Azur</t>
  </si>
  <si>
    <t>94</t>
  </si>
  <si>
    <t>Corse</t>
  </si>
  <si>
    <t>France</t>
  </si>
  <si>
    <t>Effectifs salariés employés dans l'année, en équivalent temps plein, selon l'activité des établissements en NA17</t>
  </si>
  <si>
    <t xml:space="preserve">Effectifs salariés employés dans l'année, en équivalent temps plein, dans les établissements </t>
  </si>
  <si>
    <t>TOT_ETP_09</t>
  </si>
  <si>
    <t>ETP_AZNA17_09</t>
  </si>
  <si>
    <t>ETP_DEC2NA17_09</t>
  </si>
  <si>
    <t>ETP_C1NA17_09</t>
  </si>
  <si>
    <t>ETP_C3NA17_09</t>
  </si>
  <si>
    <t>ETP_C4NA17_09</t>
  </si>
  <si>
    <t>ETP_C5NA17_09</t>
  </si>
  <si>
    <t>ETP_FZNA17_09</t>
  </si>
  <si>
    <t>ETP_GZNA17_09</t>
  </si>
  <si>
    <t>ETP_HZNA17_09</t>
  </si>
  <si>
    <t>ETP_IZNA17_09</t>
  </si>
  <si>
    <t>ETP_JZNA17_09</t>
  </si>
  <si>
    <t>ETP_KZNA17_09</t>
  </si>
  <si>
    <t>ETP_LZNA17_09</t>
  </si>
  <si>
    <t>ETP_MNNA17_09</t>
  </si>
  <si>
    <t>ETP_OQNA17_09</t>
  </si>
  <si>
    <t>ETP_RUNA17_09</t>
  </si>
  <si>
    <t>ES</t>
  </si>
  <si>
    <t>ER</t>
  </si>
  <si>
    <t>somme</t>
  </si>
  <si>
    <t>France métropolitaine</t>
  </si>
  <si>
    <t>Disparité</t>
  </si>
  <si>
    <t>Gi</t>
  </si>
  <si>
    <t>gi</t>
  </si>
  <si>
    <t>ei/e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</si>
</sst>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indexed="20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1"/>
      <color indexed="61"/>
      <name val="Arial"/>
      <family val="2"/>
    </font>
    <font>
      <b/>
      <sz val="8"/>
      <color indexed="54"/>
      <name val="Calibri"/>
      <family val="2"/>
    </font>
    <font>
      <b/>
      <sz val="11"/>
      <color indexed="54"/>
      <name val="Calibri"/>
      <family val="2"/>
    </font>
    <font>
      <sz val="8"/>
      <color indexed="61"/>
      <name val="MS Sans Serif"/>
      <family val="2"/>
    </font>
    <font>
      <sz val="8"/>
      <color indexed="62"/>
      <name val="MS Sans Serif"/>
      <family val="2"/>
    </font>
    <font>
      <i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8"/>
      <color indexed="61"/>
      <name val="Arial"/>
      <family val="2"/>
    </font>
    <font>
      <sz val="10"/>
      <name val="MS Sans Serif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i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7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1" applyFont="1" applyAlignment="1">
      <alignment vertical="center"/>
    </xf>
    <xf numFmtId="0" fontId="12" fillId="0" borderId="0" xfId="2" applyFont="1" applyAlignment="1" applyProtection="1">
      <alignment horizontal="center"/>
    </xf>
    <xf numFmtId="0" fontId="12" fillId="0" borderId="0" xfId="2" applyFont="1" applyAlignment="1" applyProtection="1"/>
    <xf numFmtId="0" fontId="13" fillId="0" borderId="2" xfId="3" applyBorder="1"/>
    <xf numFmtId="0" fontId="3" fillId="0" borderId="0" xfId="0" applyFont="1" applyBorder="1"/>
    <xf numFmtId="0" fontId="0" fillId="0" borderId="0" xfId="0" applyBorder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14" fillId="3" borderId="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3" fontId="16" fillId="0" borderId="7" xfId="0" applyNumberFormat="1" applyFont="1" applyFill="1" applyBorder="1"/>
    <xf numFmtId="3" fontId="16" fillId="0" borderId="0" xfId="3" applyNumberFormat="1" applyFont="1" applyFill="1" applyBorder="1"/>
    <xf numFmtId="3" fontId="16" fillId="0" borderId="1" xfId="3" applyNumberFormat="1" applyFont="1" applyFill="1" applyBorder="1"/>
    <xf numFmtId="3" fontId="3" fillId="0" borderId="0" xfId="0" applyNumberFormat="1" applyFont="1"/>
    <xf numFmtId="49" fontId="16" fillId="0" borderId="0" xfId="0" applyNumberFormat="1" applyFont="1" applyFill="1"/>
    <xf numFmtId="0" fontId="0" fillId="0" borderId="0" xfId="0" applyFill="1"/>
    <xf numFmtId="0" fontId="19" fillId="0" borderId="0" xfId="0" applyFont="1"/>
    <xf numFmtId="0" fontId="15" fillId="3" borderId="1" xfId="0" applyNumberFormat="1" applyFont="1" applyFill="1" applyBorder="1"/>
    <xf numFmtId="3" fontId="18" fillId="3" borderId="7" xfId="0" applyNumberFormat="1" applyFont="1" applyFill="1" applyBorder="1"/>
    <xf numFmtId="3" fontId="19" fillId="0" borderId="0" xfId="0" applyNumberFormat="1" applyFont="1"/>
    <xf numFmtId="0" fontId="15" fillId="0" borderId="0" xfId="0" applyNumberFormat="1" applyFont="1" applyFill="1"/>
    <xf numFmtId="3" fontId="18" fillId="0" borderId="0" xfId="0" applyNumberFormat="1" applyFont="1"/>
    <xf numFmtId="0" fontId="20" fillId="0" borderId="0" xfId="0" applyFont="1"/>
    <xf numFmtId="1" fontId="20" fillId="0" borderId="0" xfId="0" applyNumberFormat="1" applyFont="1"/>
    <xf numFmtId="0" fontId="16" fillId="0" borderId="0" xfId="0" applyFont="1"/>
    <xf numFmtId="3" fontId="16" fillId="0" borderId="0" xfId="0" applyNumberFormat="1" applyFont="1"/>
    <xf numFmtId="3" fontId="16" fillId="0" borderId="7" xfId="0" applyNumberFormat="1" applyFont="1" applyBorder="1"/>
    <xf numFmtId="3" fontId="16" fillId="0" borderId="1" xfId="0" applyNumberFormat="1" applyFont="1" applyBorder="1"/>
    <xf numFmtId="49" fontId="16" fillId="0" borderId="0" xfId="0" applyNumberFormat="1" applyFont="1"/>
    <xf numFmtId="0" fontId="15" fillId="0" borderId="0" xfId="0" applyNumberFormat="1" applyFont="1"/>
    <xf numFmtId="0" fontId="15" fillId="3" borderId="0" xfId="0" applyNumberFormat="1" applyFont="1" applyFill="1"/>
    <xf numFmtId="3" fontId="16" fillId="3" borderId="7" xfId="0" applyNumberFormat="1" applyFont="1" applyFill="1" applyBorder="1"/>
    <xf numFmtId="3" fontId="0" fillId="0" borderId="0" xfId="0" applyNumberFormat="1"/>
    <xf numFmtId="2" fontId="16" fillId="0" borderId="7" xfId="0" applyNumberFormat="1" applyFont="1" applyBorder="1"/>
    <xf numFmtId="2" fontId="0" fillId="0" borderId="0" xfId="0" applyNumberFormat="1"/>
    <xf numFmtId="0" fontId="14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6" fillId="2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5" fillId="0" borderId="7" xfId="0" applyNumberFormat="1" applyFont="1" applyBorder="1"/>
    <xf numFmtId="0" fontId="22" fillId="0" borderId="0" xfId="0" applyFont="1"/>
    <xf numFmtId="0" fontId="21" fillId="0" borderId="0" xfId="0" applyFont="1"/>
    <xf numFmtId="3" fontId="23" fillId="0" borderId="7" xfId="0" applyNumberFormat="1" applyFont="1" applyBorder="1"/>
    <xf numFmtId="0" fontId="24" fillId="0" borderId="0" xfId="0" applyNumberFormat="1" applyFont="1"/>
    <xf numFmtId="3" fontId="24" fillId="0" borderId="7" xfId="0" applyNumberFormat="1" applyFont="1" applyBorder="1"/>
    <xf numFmtId="0" fontId="24" fillId="3" borderId="0" xfId="0" applyFont="1" applyFill="1" applyBorder="1" applyAlignment="1">
      <alignment horizontal="center"/>
    </xf>
    <xf numFmtId="2" fontId="25" fillId="0" borderId="0" xfId="0" applyNumberFormat="1" applyFont="1"/>
  </cellXfs>
  <cellStyles count="4">
    <cellStyle name="Lien hypertexte" xfId="2" builtinId="8"/>
    <cellStyle name="Normal" xfId="0" builtinId="0"/>
    <cellStyle name="Normal_ClassRef_RF" xfId="1"/>
    <cellStyle name="Normal_REG REM_NA17" xfId="3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80"/>
  <sheetViews>
    <sheetView topLeftCell="A19" workbookViewId="0">
      <selection activeCell="A32" sqref="A32:XFD32"/>
    </sheetView>
  </sheetViews>
  <sheetFormatPr baseColWidth="10" defaultRowHeight="14.5" x14ac:dyDescent="0.35"/>
  <cols>
    <col min="2" max="2" width="20.26953125" customWidth="1"/>
    <col min="3" max="3" width="15.7265625" style="43" customWidth="1"/>
    <col min="4" max="18" width="15.7265625" customWidth="1"/>
    <col min="19" max="19" width="17.453125" bestFit="1" customWidth="1"/>
    <col min="20" max="20" width="12.7265625" style="5" bestFit="1" customWidth="1"/>
    <col min="258" max="258" width="20.26953125" customWidth="1"/>
    <col min="259" max="274" width="15.7265625" customWidth="1"/>
    <col min="275" max="275" width="17.453125" bestFit="1" customWidth="1"/>
    <col min="276" max="276" width="12.7265625" bestFit="1" customWidth="1"/>
    <col min="514" max="514" width="20.26953125" customWidth="1"/>
    <col min="515" max="530" width="15.7265625" customWidth="1"/>
    <col min="531" max="531" width="17.453125" bestFit="1" customWidth="1"/>
    <col min="532" max="532" width="12.7265625" bestFit="1" customWidth="1"/>
    <col min="770" max="770" width="20.26953125" customWidth="1"/>
    <col min="771" max="786" width="15.7265625" customWidth="1"/>
    <col min="787" max="787" width="17.453125" bestFit="1" customWidth="1"/>
    <col min="788" max="788" width="12.7265625" bestFit="1" customWidth="1"/>
    <col min="1026" max="1026" width="20.26953125" customWidth="1"/>
    <col min="1027" max="1042" width="15.7265625" customWidth="1"/>
    <col min="1043" max="1043" width="17.453125" bestFit="1" customWidth="1"/>
    <col min="1044" max="1044" width="12.7265625" bestFit="1" customWidth="1"/>
    <col min="1282" max="1282" width="20.26953125" customWidth="1"/>
    <col min="1283" max="1298" width="15.7265625" customWidth="1"/>
    <col min="1299" max="1299" width="17.453125" bestFit="1" customWidth="1"/>
    <col min="1300" max="1300" width="12.7265625" bestFit="1" customWidth="1"/>
    <col min="1538" max="1538" width="20.26953125" customWidth="1"/>
    <col min="1539" max="1554" width="15.7265625" customWidth="1"/>
    <col min="1555" max="1555" width="17.453125" bestFit="1" customWidth="1"/>
    <col min="1556" max="1556" width="12.7265625" bestFit="1" customWidth="1"/>
    <col min="1794" max="1794" width="20.26953125" customWidth="1"/>
    <col min="1795" max="1810" width="15.7265625" customWidth="1"/>
    <col min="1811" max="1811" width="17.453125" bestFit="1" customWidth="1"/>
    <col min="1812" max="1812" width="12.7265625" bestFit="1" customWidth="1"/>
    <col min="2050" max="2050" width="20.26953125" customWidth="1"/>
    <col min="2051" max="2066" width="15.7265625" customWidth="1"/>
    <col min="2067" max="2067" width="17.453125" bestFit="1" customWidth="1"/>
    <col min="2068" max="2068" width="12.7265625" bestFit="1" customWidth="1"/>
    <col min="2306" max="2306" width="20.26953125" customWidth="1"/>
    <col min="2307" max="2322" width="15.7265625" customWidth="1"/>
    <col min="2323" max="2323" width="17.453125" bestFit="1" customWidth="1"/>
    <col min="2324" max="2324" width="12.7265625" bestFit="1" customWidth="1"/>
    <col min="2562" max="2562" width="20.26953125" customWidth="1"/>
    <col min="2563" max="2578" width="15.7265625" customWidth="1"/>
    <col min="2579" max="2579" width="17.453125" bestFit="1" customWidth="1"/>
    <col min="2580" max="2580" width="12.7265625" bestFit="1" customWidth="1"/>
    <col min="2818" max="2818" width="20.26953125" customWidth="1"/>
    <col min="2819" max="2834" width="15.7265625" customWidth="1"/>
    <col min="2835" max="2835" width="17.453125" bestFit="1" customWidth="1"/>
    <col min="2836" max="2836" width="12.7265625" bestFit="1" customWidth="1"/>
    <col min="3074" max="3074" width="20.26953125" customWidth="1"/>
    <col min="3075" max="3090" width="15.7265625" customWidth="1"/>
    <col min="3091" max="3091" width="17.453125" bestFit="1" customWidth="1"/>
    <col min="3092" max="3092" width="12.7265625" bestFit="1" customWidth="1"/>
    <col min="3330" max="3330" width="20.26953125" customWidth="1"/>
    <col min="3331" max="3346" width="15.7265625" customWidth="1"/>
    <col min="3347" max="3347" width="17.453125" bestFit="1" customWidth="1"/>
    <col min="3348" max="3348" width="12.7265625" bestFit="1" customWidth="1"/>
    <col min="3586" max="3586" width="20.26953125" customWidth="1"/>
    <col min="3587" max="3602" width="15.7265625" customWidth="1"/>
    <col min="3603" max="3603" width="17.453125" bestFit="1" customWidth="1"/>
    <col min="3604" max="3604" width="12.7265625" bestFit="1" customWidth="1"/>
    <col min="3842" max="3842" width="20.26953125" customWidth="1"/>
    <col min="3843" max="3858" width="15.7265625" customWidth="1"/>
    <col min="3859" max="3859" width="17.453125" bestFit="1" customWidth="1"/>
    <col min="3860" max="3860" width="12.7265625" bestFit="1" customWidth="1"/>
    <col min="4098" max="4098" width="20.26953125" customWidth="1"/>
    <col min="4099" max="4114" width="15.7265625" customWidth="1"/>
    <col min="4115" max="4115" width="17.453125" bestFit="1" customWidth="1"/>
    <col min="4116" max="4116" width="12.7265625" bestFit="1" customWidth="1"/>
    <col min="4354" max="4354" width="20.26953125" customWidth="1"/>
    <col min="4355" max="4370" width="15.7265625" customWidth="1"/>
    <col min="4371" max="4371" width="17.453125" bestFit="1" customWidth="1"/>
    <col min="4372" max="4372" width="12.7265625" bestFit="1" customWidth="1"/>
    <col min="4610" max="4610" width="20.26953125" customWidth="1"/>
    <col min="4611" max="4626" width="15.7265625" customWidth="1"/>
    <col min="4627" max="4627" width="17.453125" bestFit="1" customWidth="1"/>
    <col min="4628" max="4628" width="12.7265625" bestFit="1" customWidth="1"/>
    <col min="4866" max="4866" width="20.26953125" customWidth="1"/>
    <col min="4867" max="4882" width="15.7265625" customWidth="1"/>
    <col min="4883" max="4883" width="17.453125" bestFit="1" customWidth="1"/>
    <col min="4884" max="4884" width="12.7265625" bestFit="1" customWidth="1"/>
    <col min="5122" max="5122" width="20.26953125" customWidth="1"/>
    <col min="5123" max="5138" width="15.7265625" customWidth="1"/>
    <col min="5139" max="5139" width="17.453125" bestFit="1" customWidth="1"/>
    <col min="5140" max="5140" width="12.7265625" bestFit="1" customWidth="1"/>
    <col min="5378" max="5378" width="20.26953125" customWidth="1"/>
    <col min="5379" max="5394" width="15.7265625" customWidth="1"/>
    <col min="5395" max="5395" width="17.453125" bestFit="1" customWidth="1"/>
    <col min="5396" max="5396" width="12.7265625" bestFit="1" customWidth="1"/>
    <col min="5634" max="5634" width="20.26953125" customWidth="1"/>
    <col min="5635" max="5650" width="15.7265625" customWidth="1"/>
    <col min="5651" max="5651" width="17.453125" bestFit="1" customWidth="1"/>
    <col min="5652" max="5652" width="12.7265625" bestFit="1" customWidth="1"/>
    <col min="5890" max="5890" width="20.26953125" customWidth="1"/>
    <col min="5891" max="5906" width="15.7265625" customWidth="1"/>
    <col min="5907" max="5907" width="17.453125" bestFit="1" customWidth="1"/>
    <col min="5908" max="5908" width="12.7265625" bestFit="1" customWidth="1"/>
    <col min="6146" max="6146" width="20.26953125" customWidth="1"/>
    <col min="6147" max="6162" width="15.7265625" customWidth="1"/>
    <col min="6163" max="6163" width="17.453125" bestFit="1" customWidth="1"/>
    <col min="6164" max="6164" width="12.7265625" bestFit="1" customWidth="1"/>
    <col min="6402" max="6402" width="20.26953125" customWidth="1"/>
    <col min="6403" max="6418" width="15.7265625" customWidth="1"/>
    <col min="6419" max="6419" width="17.453125" bestFit="1" customWidth="1"/>
    <col min="6420" max="6420" width="12.7265625" bestFit="1" customWidth="1"/>
    <col min="6658" max="6658" width="20.26953125" customWidth="1"/>
    <col min="6659" max="6674" width="15.7265625" customWidth="1"/>
    <col min="6675" max="6675" width="17.453125" bestFit="1" customWidth="1"/>
    <col min="6676" max="6676" width="12.7265625" bestFit="1" customWidth="1"/>
    <col min="6914" max="6914" width="20.26953125" customWidth="1"/>
    <col min="6915" max="6930" width="15.7265625" customWidth="1"/>
    <col min="6931" max="6931" width="17.453125" bestFit="1" customWidth="1"/>
    <col min="6932" max="6932" width="12.7265625" bestFit="1" customWidth="1"/>
    <col min="7170" max="7170" width="20.26953125" customWidth="1"/>
    <col min="7171" max="7186" width="15.7265625" customWidth="1"/>
    <col min="7187" max="7187" width="17.453125" bestFit="1" customWidth="1"/>
    <col min="7188" max="7188" width="12.7265625" bestFit="1" customWidth="1"/>
    <col min="7426" max="7426" width="20.26953125" customWidth="1"/>
    <col min="7427" max="7442" width="15.7265625" customWidth="1"/>
    <col min="7443" max="7443" width="17.453125" bestFit="1" customWidth="1"/>
    <col min="7444" max="7444" width="12.7265625" bestFit="1" customWidth="1"/>
    <col min="7682" max="7682" width="20.26953125" customWidth="1"/>
    <col min="7683" max="7698" width="15.7265625" customWidth="1"/>
    <col min="7699" max="7699" width="17.453125" bestFit="1" customWidth="1"/>
    <col min="7700" max="7700" width="12.7265625" bestFit="1" customWidth="1"/>
    <col min="7938" max="7938" width="20.26953125" customWidth="1"/>
    <col min="7939" max="7954" width="15.7265625" customWidth="1"/>
    <col min="7955" max="7955" width="17.453125" bestFit="1" customWidth="1"/>
    <col min="7956" max="7956" width="12.7265625" bestFit="1" customWidth="1"/>
    <col min="8194" max="8194" width="20.26953125" customWidth="1"/>
    <col min="8195" max="8210" width="15.7265625" customWidth="1"/>
    <col min="8211" max="8211" width="17.453125" bestFit="1" customWidth="1"/>
    <col min="8212" max="8212" width="12.7265625" bestFit="1" customWidth="1"/>
    <col min="8450" max="8450" width="20.26953125" customWidth="1"/>
    <col min="8451" max="8466" width="15.7265625" customWidth="1"/>
    <col min="8467" max="8467" width="17.453125" bestFit="1" customWidth="1"/>
    <col min="8468" max="8468" width="12.7265625" bestFit="1" customWidth="1"/>
    <col min="8706" max="8706" width="20.26953125" customWidth="1"/>
    <col min="8707" max="8722" width="15.7265625" customWidth="1"/>
    <col min="8723" max="8723" width="17.453125" bestFit="1" customWidth="1"/>
    <col min="8724" max="8724" width="12.7265625" bestFit="1" customWidth="1"/>
    <col min="8962" max="8962" width="20.26953125" customWidth="1"/>
    <col min="8963" max="8978" width="15.7265625" customWidth="1"/>
    <col min="8979" max="8979" width="17.453125" bestFit="1" customWidth="1"/>
    <col min="8980" max="8980" width="12.7265625" bestFit="1" customWidth="1"/>
    <col min="9218" max="9218" width="20.26953125" customWidth="1"/>
    <col min="9219" max="9234" width="15.7265625" customWidth="1"/>
    <col min="9235" max="9235" width="17.453125" bestFit="1" customWidth="1"/>
    <col min="9236" max="9236" width="12.7265625" bestFit="1" customWidth="1"/>
    <col min="9474" max="9474" width="20.26953125" customWidth="1"/>
    <col min="9475" max="9490" width="15.7265625" customWidth="1"/>
    <col min="9491" max="9491" width="17.453125" bestFit="1" customWidth="1"/>
    <col min="9492" max="9492" width="12.7265625" bestFit="1" customWidth="1"/>
    <col min="9730" max="9730" width="20.26953125" customWidth="1"/>
    <col min="9731" max="9746" width="15.7265625" customWidth="1"/>
    <col min="9747" max="9747" width="17.453125" bestFit="1" customWidth="1"/>
    <col min="9748" max="9748" width="12.7265625" bestFit="1" customWidth="1"/>
    <col min="9986" max="9986" width="20.26953125" customWidth="1"/>
    <col min="9987" max="10002" width="15.7265625" customWidth="1"/>
    <col min="10003" max="10003" width="17.453125" bestFit="1" customWidth="1"/>
    <col min="10004" max="10004" width="12.7265625" bestFit="1" customWidth="1"/>
    <col min="10242" max="10242" width="20.26953125" customWidth="1"/>
    <col min="10243" max="10258" width="15.7265625" customWidth="1"/>
    <col min="10259" max="10259" width="17.453125" bestFit="1" customWidth="1"/>
    <col min="10260" max="10260" width="12.7265625" bestFit="1" customWidth="1"/>
    <col min="10498" max="10498" width="20.26953125" customWidth="1"/>
    <col min="10499" max="10514" width="15.7265625" customWidth="1"/>
    <col min="10515" max="10515" width="17.453125" bestFit="1" customWidth="1"/>
    <col min="10516" max="10516" width="12.7265625" bestFit="1" customWidth="1"/>
    <col min="10754" max="10754" width="20.26953125" customWidth="1"/>
    <col min="10755" max="10770" width="15.7265625" customWidth="1"/>
    <col min="10771" max="10771" width="17.453125" bestFit="1" customWidth="1"/>
    <col min="10772" max="10772" width="12.7265625" bestFit="1" customWidth="1"/>
    <col min="11010" max="11010" width="20.26953125" customWidth="1"/>
    <col min="11011" max="11026" width="15.7265625" customWidth="1"/>
    <col min="11027" max="11027" width="17.453125" bestFit="1" customWidth="1"/>
    <col min="11028" max="11028" width="12.7265625" bestFit="1" customWidth="1"/>
    <col min="11266" max="11266" width="20.26953125" customWidth="1"/>
    <col min="11267" max="11282" width="15.7265625" customWidth="1"/>
    <col min="11283" max="11283" width="17.453125" bestFit="1" customWidth="1"/>
    <col min="11284" max="11284" width="12.7265625" bestFit="1" customWidth="1"/>
    <col min="11522" max="11522" width="20.26953125" customWidth="1"/>
    <col min="11523" max="11538" width="15.7265625" customWidth="1"/>
    <col min="11539" max="11539" width="17.453125" bestFit="1" customWidth="1"/>
    <col min="11540" max="11540" width="12.7265625" bestFit="1" customWidth="1"/>
    <col min="11778" max="11778" width="20.26953125" customWidth="1"/>
    <col min="11779" max="11794" width="15.7265625" customWidth="1"/>
    <col min="11795" max="11795" width="17.453125" bestFit="1" customWidth="1"/>
    <col min="11796" max="11796" width="12.7265625" bestFit="1" customWidth="1"/>
    <col min="12034" max="12034" width="20.26953125" customWidth="1"/>
    <col min="12035" max="12050" width="15.7265625" customWidth="1"/>
    <col min="12051" max="12051" width="17.453125" bestFit="1" customWidth="1"/>
    <col min="12052" max="12052" width="12.7265625" bestFit="1" customWidth="1"/>
    <col min="12290" max="12290" width="20.26953125" customWidth="1"/>
    <col min="12291" max="12306" width="15.7265625" customWidth="1"/>
    <col min="12307" max="12307" width="17.453125" bestFit="1" customWidth="1"/>
    <col min="12308" max="12308" width="12.7265625" bestFit="1" customWidth="1"/>
    <col min="12546" max="12546" width="20.26953125" customWidth="1"/>
    <col min="12547" max="12562" width="15.7265625" customWidth="1"/>
    <col min="12563" max="12563" width="17.453125" bestFit="1" customWidth="1"/>
    <col min="12564" max="12564" width="12.7265625" bestFit="1" customWidth="1"/>
    <col min="12802" max="12802" width="20.26953125" customWidth="1"/>
    <col min="12803" max="12818" width="15.7265625" customWidth="1"/>
    <col min="12819" max="12819" width="17.453125" bestFit="1" customWidth="1"/>
    <col min="12820" max="12820" width="12.7265625" bestFit="1" customWidth="1"/>
    <col min="13058" max="13058" width="20.26953125" customWidth="1"/>
    <col min="13059" max="13074" width="15.7265625" customWidth="1"/>
    <col min="13075" max="13075" width="17.453125" bestFit="1" customWidth="1"/>
    <col min="13076" max="13076" width="12.7265625" bestFit="1" customWidth="1"/>
    <col min="13314" max="13314" width="20.26953125" customWidth="1"/>
    <col min="13315" max="13330" width="15.7265625" customWidth="1"/>
    <col min="13331" max="13331" width="17.453125" bestFit="1" customWidth="1"/>
    <col min="13332" max="13332" width="12.7265625" bestFit="1" customWidth="1"/>
    <col min="13570" max="13570" width="20.26953125" customWidth="1"/>
    <col min="13571" max="13586" width="15.7265625" customWidth="1"/>
    <col min="13587" max="13587" width="17.453125" bestFit="1" customWidth="1"/>
    <col min="13588" max="13588" width="12.7265625" bestFit="1" customWidth="1"/>
    <col min="13826" max="13826" width="20.26953125" customWidth="1"/>
    <col min="13827" max="13842" width="15.7265625" customWidth="1"/>
    <col min="13843" max="13843" width="17.453125" bestFit="1" customWidth="1"/>
    <col min="13844" max="13844" width="12.7265625" bestFit="1" customWidth="1"/>
    <col min="14082" max="14082" width="20.26953125" customWidth="1"/>
    <col min="14083" max="14098" width="15.7265625" customWidth="1"/>
    <col min="14099" max="14099" width="17.453125" bestFit="1" customWidth="1"/>
    <col min="14100" max="14100" width="12.7265625" bestFit="1" customWidth="1"/>
    <col min="14338" max="14338" width="20.26953125" customWidth="1"/>
    <col min="14339" max="14354" width="15.7265625" customWidth="1"/>
    <col min="14355" max="14355" width="17.453125" bestFit="1" customWidth="1"/>
    <col min="14356" max="14356" width="12.7265625" bestFit="1" customWidth="1"/>
    <col min="14594" max="14594" width="20.26953125" customWidth="1"/>
    <col min="14595" max="14610" width="15.7265625" customWidth="1"/>
    <col min="14611" max="14611" width="17.453125" bestFit="1" customWidth="1"/>
    <col min="14612" max="14612" width="12.7265625" bestFit="1" customWidth="1"/>
    <col min="14850" max="14850" width="20.26953125" customWidth="1"/>
    <col min="14851" max="14866" width="15.7265625" customWidth="1"/>
    <col min="14867" max="14867" width="17.453125" bestFit="1" customWidth="1"/>
    <col min="14868" max="14868" width="12.7265625" bestFit="1" customWidth="1"/>
    <col min="15106" max="15106" width="20.26953125" customWidth="1"/>
    <col min="15107" max="15122" width="15.7265625" customWidth="1"/>
    <col min="15123" max="15123" width="17.453125" bestFit="1" customWidth="1"/>
    <col min="15124" max="15124" width="12.7265625" bestFit="1" customWidth="1"/>
    <col min="15362" max="15362" width="20.26953125" customWidth="1"/>
    <col min="15363" max="15378" width="15.7265625" customWidth="1"/>
    <col min="15379" max="15379" width="17.453125" bestFit="1" customWidth="1"/>
    <col min="15380" max="15380" width="12.7265625" bestFit="1" customWidth="1"/>
    <col min="15618" max="15618" width="20.26953125" customWidth="1"/>
    <col min="15619" max="15634" width="15.7265625" customWidth="1"/>
    <col min="15635" max="15635" width="17.453125" bestFit="1" customWidth="1"/>
    <col min="15636" max="15636" width="12.7265625" bestFit="1" customWidth="1"/>
    <col min="15874" max="15874" width="20.26953125" customWidth="1"/>
    <col min="15875" max="15890" width="15.7265625" customWidth="1"/>
    <col min="15891" max="15891" width="17.453125" bestFit="1" customWidth="1"/>
    <col min="15892" max="15892" width="12.7265625" bestFit="1" customWidth="1"/>
    <col min="16130" max="16130" width="20.26953125" customWidth="1"/>
    <col min="16131" max="16146" width="15.7265625" customWidth="1"/>
    <col min="16147" max="16147" width="17.453125" bestFit="1" customWidth="1"/>
    <col min="16148" max="16148" width="12.7265625" bestFit="1" customWidth="1"/>
  </cols>
  <sheetData>
    <row r="1" spans="1:20" x14ac:dyDescent="0.35">
      <c r="A1" s="1" t="s">
        <v>0</v>
      </c>
      <c r="B1" s="2"/>
      <c r="C1" s="2"/>
      <c r="D1" s="2"/>
      <c r="E1" s="2"/>
      <c r="F1" s="2"/>
      <c r="G1" s="3"/>
      <c r="K1" s="4"/>
    </row>
    <row r="2" spans="1:20" x14ac:dyDescent="0.35">
      <c r="A2" s="6" t="s">
        <v>1</v>
      </c>
      <c r="B2" s="2"/>
      <c r="C2"/>
      <c r="D2" s="7"/>
      <c r="E2" s="8"/>
      <c r="F2" s="8"/>
      <c r="G2" s="8"/>
      <c r="K2" s="4"/>
    </row>
    <row r="3" spans="1:20" x14ac:dyDescent="0.35">
      <c r="A3" s="9" t="s">
        <v>2</v>
      </c>
      <c r="B3" s="2"/>
      <c r="C3"/>
      <c r="D3" s="7"/>
      <c r="E3" s="10"/>
      <c r="F3" s="8"/>
      <c r="G3" s="8"/>
      <c r="K3" s="4"/>
    </row>
    <row r="4" spans="1:20" x14ac:dyDescent="0.35">
      <c r="A4" s="11" t="s">
        <v>3</v>
      </c>
      <c r="B4" s="12"/>
      <c r="C4" s="12"/>
      <c r="D4" s="12"/>
      <c r="E4" s="8"/>
      <c r="F4" s="8"/>
      <c r="G4" s="8"/>
      <c r="K4" s="4"/>
    </row>
    <row r="5" spans="1:20" s="17" customFormat="1" ht="17.25" customHeight="1" x14ac:dyDescent="0.35">
      <c r="A5" s="13" t="s">
        <v>4</v>
      </c>
      <c r="B5" s="14" t="s">
        <v>5</v>
      </c>
      <c r="C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</row>
    <row r="6" spans="1:20" ht="18" customHeight="1" x14ac:dyDescent="0.35">
      <c r="A6" s="54" t="s">
        <v>6</v>
      </c>
      <c r="B6" s="55" t="s">
        <v>7</v>
      </c>
      <c r="C6" s="56" t="s">
        <v>8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</row>
    <row r="7" spans="1:20" ht="70" x14ac:dyDescent="0.35">
      <c r="A7" s="54"/>
      <c r="B7" s="55"/>
      <c r="C7" s="59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9" t="s">
        <v>15</v>
      </c>
      <c r="J7" s="18" t="s">
        <v>16</v>
      </c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8" t="s">
        <v>24</v>
      </c>
      <c r="S7" s="20" t="s">
        <v>25</v>
      </c>
    </row>
    <row r="8" spans="1:20" s="2" customFormat="1" x14ac:dyDescent="0.35">
      <c r="A8" s="54"/>
      <c r="B8" s="55"/>
      <c r="C8" s="6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  <c r="T8" s="23"/>
    </row>
    <row r="9" spans="1:20" x14ac:dyDescent="0.35">
      <c r="A9" s="24" t="s">
        <v>26</v>
      </c>
      <c r="B9" s="24" t="s">
        <v>27</v>
      </c>
      <c r="C9" s="25" t="s">
        <v>28</v>
      </c>
      <c r="D9" s="26" t="s">
        <v>29</v>
      </c>
      <c r="E9" s="27" t="s">
        <v>30</v>
      </c>
      <c r="F9" s="27" t="s">
        <v>31</v>
      </c>
      <c r="G9" s="27" t="s">
        <v>32</v>
      </c>
      <c r="H9" s="27" t="s">
        <v>33</v>
      </c>
      <c r="I9" s="27" t="s">
        <v>34</v>
      </c>
      <c r="J9" s="27" t="s">
        <v>35</v>
      </c>
      <c r="K9" s="27" t="s">
        <v>36</v>
      </c>
      <c r="L9" s="27" t="s">
        <v>37</v>
      </c>
      <c r="M9" s="27" t="s">
        <v>38</v>
      </c>
      <c r="N9" s="27" t="s">
        <v>39</v>
      </c>
      <c r="O9" s="27" t="s">
        <v>40</v>
      </c>
      <c r="P9" s="27" t="s">
        <v>41</v>
      </c>
      <c r="Q9" s="27" t="s">
        <v>42</v>
      </c>
      <c r="R9" s="27" t="s">
        <v>43</v>
      </c>
      <c r="S9" s="28" t="s">
        <v>44</v>
      </c>
    </row>
    <row r="10" spans="1:20" x14ac:dyDescent="0.35">
      <c r="A10" s="33" t="s">
        <v>45</v>
      </c>
      <c r="B10" s="33" t="s">
        <v>46</v>
      </c>
      <c r="C10" s="29">
        <v>199690420047</v>
      </c>
      <c r="D10" s="30">
        <v>146739391</v>
      </c>
      <c r="E10" s="30">
        <v>3753255179</v>
      </c>
      <c r="F10" s="30">
        <v>1395893817</v>
      </c>
      <c r="G10" s="30">
        <v>4259734776</v>
      </c>
      <c r="H10" s="30">
        <v>4001841182</v>
      </c>
      <c r="I10" s="30">
        <v>8698030883</v>
      </c>
      <c r="J10" s="30">
        <v>8299127666</v>
      </c>
      <c r="K10" s="30">
        <v>22858818616</v>
      </c>
      <c r="L10" s="30">
        <v>12836474600</v>
      </c>
      <c r="M10" s="30">
        <v>5756816441</v>
      </c>
      <c r="N10" s="30">
        <v>18901711307</v>
      </c>
      <c r="O10" s="30">
        <v>19155939702</v>
      </c>
      <c r="P10" s="30">
        <v>2901607957</v>
      </c>
      <c r="Q10" s="30">
        <v>36464076184</v>
      </c>
      <c r="R10" s="30">
        <v>43607441865</v>
      </c>
      <c r="S10" s="31">
        <v>6652910481</v>
      </c>
      <c r="T10" s="32"/>
    </row>
    <row r="11" spans="1:20" x14ac:dyDescent="0.35">
      <c r="A11" s="33" t="s">
        <v>47</v>
      </c>
      <c r="B11" s="33" t="s">
        <v>48</v>
      </c>
      <c r="C11" s="29">
        <v>11474057981</v>
      </c>
      <c r="D11" s="30">
        <v>301993338</v>
      </c>
      <c r="E11" s="30">
        <v>263779655</v>
      </c>
      <c r="F11" s="30">
        <v>548866026</v>
      </c>
      <c r="G11" s="30">
        <v>279284487</v>
      </c>
      <c r="H11" s="30">
        <v>123678104</v>
      </c>
      <c r="I11" s="30">
        <v>1548916133</v>
      </c>
      <c r="J11" s="30">
        <v>664424659</v>
      </c>
      <c r="K11" s="30">
        <v>1398297038</v>
      </c>
      <c r="L11" s="30">
        <v>722309994</v>
      </c>
      <c r="M11" s="30">
        <v>225892206</v>
      </c>
      <c r="N11" s="30">
        <v>137809735</v>
      </c>
      <c r="O11" s="30">
        <v>406081888</v>
      </c>
      <c r="P11" s="30">
        <v>110358860</v>
      </c>
      <c r="Q11" s="30">
        <v>936422619</v>
      </c>
      <c r="R11" s="30">
        <v>3542069019</v>
      </c>
      <c r="S11" s="31">
        <v>263874220</v>
      </c>
      <c r="T11" s="32"/>
    </row>
    <row r="12" spans="1:20" x14ac:dyDescent="0.35">
      <c r="A12" s="33" t="s">
        <v>49</v>
      </c>
      <c r="B12" s="33" t="s">
        <v>50</v>
      </c>
      <c r="C12" s="29">
        <v>15070452042</v>
      </c>
      <c r="D12" s="30">
        <v>200918411</v>
      </c>
      <c r="E12" s="30">
        <v>248272250</v>
      </c>
      <c r="F12" s="30">
        <v>476386475</v>
      </c>
      <c r="G12" s="30">
        <v>486475704</v>
      </c>
      <c r="H12" s="30">
        <v>275551483</v>
      </c>
      <c r="I12" s="30">
        <v>2159289408</v>
      </c>
      <c r="J12" s="30">
        <v>865241984</v>
      </c>
      <c r="K12" s="30">
        <v>1877538077</v>
      </c>
      <c r="L12" s="30">
        <v>994200987</v>
      </c>
      <c r="M12" s="30">
        <v>292450819</v>
      </c>
      <c r="N12" s="30">
        <v>181145335</v>
      </c>
      <c r="O12" s="30">
        <v>478750764</v>
      </c>
      <c r="P12" s="30">
        <v>133189834</v>
      </c>
      <c r="Q12" s="30">
        <v>1281717296</v>
      </c>
      <c r="R12" s="30">
        <v>4738992129</v>
      </c>
      <c r="S12" s="31">
        <v>380331086</v>
      </c>
      <c r="T12" s="32"/>
    </row>
    <row r="13" spans="1:20" x14ac:dyDescent="0.35">
      <c r="A13" s="33" t="s">
        <v>51</v>
      </c>
      <c r="B13" s="33" t="s">
        <v>52</v>
      </c>
      <c r="C13" s="29">
        <v>16947283429</v>
      </c>
      <c r="D13" s="30">
        <v>101604898</v>
      </c>
      <c r="E13" s="30">
        <v>615085335</v>
      </c>
      <c r="F13" s="30">
        <v>337992541</v>
      </c>
      <c r="G13" s="30">
        <v>604532296</v>
      </c>
      <c r="H13" s="30">
        <v>510029029</v>
      </c>
      <c r="I13" s="30">
        <v>2277429814</v>
      </c>
      <c r="J13" s="30">
        <v>1101868354</v>
      </c>
      <c r="K13" s="30">
        <v>1779993731</v>
      </c>
      <c r="L13" s="30">
        <v>1388688147</v>
      </c>
      <c r="M13" s="30">
        <v>301371614</v>
      </c>
      <c r="N13" s="30">
        <v>242350261</v>
      </c>
      <c r="O13" s="30">
        <v>655447343</v>
      </c>
      <c r="P13" s="30">
        <v>169196556</v>
      </c>
      <c r="Q13" s="30">
        <v>1679895139</v>
      </c>
      <c r="R13" s="30">
        <v>4770368977</v>
      </c>
      <c r="S13" s="31">
        <v>411429394</v>
      </c>
      <c r="T13" s="32"/>
    </row>
    <row r="14" spans="1:20" s="34" customFormat="1" x14ac:dyDescent="0.35">
      <c r="A14" s="33" t="s">
        <v>53</v>
      </c>
      <c r="B14" s="33" t="s">
        <v>54</v>
      </c>
      <c r="C14" s="29">
        <v>22040985547</v>
      </c>
      <c r="D14" s="30">
        <v>258256237</v>
      </c>
      <c r="E14" s="30">
        <v>650557105</v>
      </c>
      <c r="F14" s="30">
        <v>499773021</v>
      </c>
      <c r="G14" s="30">
        <v>951266910</v>
      </c>
      <c r="H14" s="30">
        <v>469653266</v>
      </c>
      <c r="I14" s="30">
        <v>2684730762</v>
      </c>
      <c r="J14" s="30">
        <v>1414630640</v>
      </c>
      <c r="K14" s="30">
        <v>2658054596</v>
      </c>
      <c r="L14" s="30">
        <v>1337989184</v>
      </c>
      <c r="M14" s="30">
        <v>478801173</v>
      </c>
      <c r="N14" s="30">
        <v>515460395</v>
      </c>
      <c r="O14" s="30">
        <v>990115510</v>
      </c>
      <c r="P14" s="30">
        <v>182220633</v>
      </c>
      <c r="Q14" s="30">
        <v>2147791403</v>
      </c>
      <c r="R14" s="30">
        <v>6287895398</v>
      </c>
      <c r="S14" s="31">
        <v>513789314</v>
      </c>
      <c r="T14" s="32"/>
    </row>
    <row r="15" spans="1:20" x14ac:dyDescent="0.35">
      <c r="A15" s="33" t="s">
        <v>55</v>
      </c>
      <c r="B15" s="33" t="s">
        <v>56</v>
      </c>
      <c r="C15" s="29">
        <v>12090854134</v>
      </c>
      <c r="D15" s="30">
        <v>192007174</v>
      </c>
      <c r="E15" s="30">
        <v>226908470</v>
      </c>
      <c r="F15" s="30">
        <v>499340835</v>
      </c>
      <c r="G15" s="30">
        <v>262783570</v>
      </c>
      <c r="H15" s="30">
        <v>442693107</v>
      </c>
      <c r="I15" s="30">
        <v>1131272334</v>
      </c>
      <c r="J15" s="30">
        <v>820163772</v>
      </c>
      <c r="K15" s="30">
        <v>1517531294</v>
      </c>
      <c r="L15" s="30">
        <v>588311605</v>
      </c>
      <c r="M15" s="30">
        <v>330827600</v>
      </c>
      <c r="N15" s="30">
        <v>167093014</v>
      </c>
      <c r="O15" s="30">
        <v>435328913</v>
      </c>
      <c r="P15" s="30">
        <v>111746968</v>
      </c>
      <c r="Q15" s="30">
        <v>1053345378</v>
      </c>
      <c r="R15" s="30">
        <v>3950920652</v>
      </c>
      <c r="S15" s="31">
        <v>360579448</v>
      </c>
      <c r="T15" s="32"/>
    </row>
    <row r="16" spans="1:20" x14ac:dyDescent="0.35">
      <c r="A16" s="33" t="s">
        <v>57</v>
      </c>
      <c r="B16" s="33" t="s">
        <v>58</v>
      </c>
      <c r="C16" s="29">
        <v>14060310046</v>
      </c>
      <c r="D16" s="30">
        <v>231434299</v>
      </c>
      <c r="E16" s="30">
        <v>250701938</v>
      </c>
      <c r="F16" s="30">
        <v>369637681</v>
      </c>
      <c r="G16" s="30">
        <v>586507086</v>
      </c>
      <c r="H16" s="30">
        <v>199283417</v>
      </c>
      <c r="I16" s="30">
        <v>1712533907</v>
      </c>
      <c r="J16" s="30">
        <v>834838650</v>
      </c>
      <c r="K16" s="30">
        <v>1809434763</v>
      </c>
      <c r="L16" s="30">
        <v>933423675</v>
      </c>
      <c r="M16" s="30">
        <v>327368134</v>
      </c>
      <c r="N16" s="30">
        <v>192996797</v>
      </c>
      <c r="O16" s="30">
        <v>493089156</v>
      </c>
      <c r="P16" s="30">
        <v>115712943</v>
      </c>
      <c r="Q16" s="30">
        <v>1188224205</v>
      </c>
      <c r="R16" s="30">
        <v>4446675750</v>
      </c>
      <c r="S16" s="31">
        <v>368447645</v>
      </c>
      <c r="T16" s="32"/>
    </row>
    <row r="17" spans="1:20" x14ac:dyDescent="0.35">
      <c r="A17" s="33" t="s">
        <v>59</v>
      </c>
      <c r="B17" s="33" t="s">
        <v>60</v>
      </c>
      <c r="C17" s="29">
        <v>35295133627</v>
      </c>
      <c r="D17" s="30">
        <v>178982176</v>
      </c>
      <c r="E17" s="30">
        <v>743362079</v>
      </c>
      <c r="F17" s="30">
        <v>999283298</v>
      </c>
      <c r="G17" s="30">
        <v>525696163</v>
      </c>
      <c r="H17" s="30">
        <v>1027432813</v>
      </c>
      <c r="I17" s="30">
        <v>3609197386</v>
      </c>
      <c r="J17" s="30">
        <v>2099849809</v>
      </c>
      <c r="K17" s="30">
        <v>4411186499</v>
      </c>
      <c r="L17" s="30">
        <v>2141637847</v>
      </c>
      <c r="M17" s="30">
        <v>665705766</v>
      </c>
      <c r="N17" s="30">
        <v>823689361</v>
      </c>
      <c r="O17" s="30">
        <v>1704045317</v>
      </c>
      <c r="P17" s="30">
        <v>327613937</v>
      </c>
      <c r="Q17" s="30">
        <v>3929334705</v>
      </c>
      <c r="R17" s="30">
        <v>11258829870</v>
      </c>
      <c r="S17" s="31">
        <v>849286601</v>
      </c>
      <c r="T17" s="32"/>
    </row>
    <row r="18" spans="1:20" x14ac:dyDescent="0.35">
      <c r="A18" s="33" t="s">
        <v>61</v>
      </c>
      <c r="B18" s="33" t="s">
        <v>62</v>
      </c>
      <c r="C18" s="29">
        <v>18879293964</v>
      </c>
      <c r="D18" s="30">
        <v>120900735</v>
      </c>
      <c r="E18" s="30">
        <v>531242498</v>
      </c>
      <c r="F18" s="30">
        <v>449453860</v>
      </c>
      <c r="G18" s="30">
        <v>469792009</v>
      </c>
      <c r="H18" s="30">
        <v>470202247</v>
      </c>
      <c r="I18" s="30">
        <v>2278526526</v>
      </c>
      <c r="J18" s="30">
        <v>1157930906</v>
      </c>
      <c r="K18" s="30">
        <v>2253812498</v>
      </c>
      <c r="L18" s="30">
        <v>1150838213</v>
      </c>
      <c r="M18" s="30">
        <v>397420472</v>
      </c>
      <c r="N18" s="30">
        <v>341007223</v>
      </c>
      <c r="O18" s="30">
        <v>676903228</v>
      </c>
      <c r="P18" s="30">
        <v>151942192</v>
      </c>
      <c r="Q18" s="30">
        <v>1622674848</v>
      </c>
      <c r="R18" s="30">
        <v>6341459445</v>
      </c>
      <c r="S18" s="31">
        <v>465187064</v>
      </c>
      <c r="T18" s="32"/>
    </row>
    <row r="19" spans="1:20" x14ac:dyDescent="0.35">
      <c r="A19" s="33" t="s">
        <v>63</v>
      </c>
      <c r="B19" s="33" t="s">
        <v>64</v>
      </c>
      <c r="C19" s="29">
        <v>18712548983</v>
      </c>
      <c r="D19" s="30">
        <v>115486016</v>
      </c>
      <c r="E19" s="30">
        <v>404182657</v>
      </c>
      <c r="F19" s="30">
        <v>640655843</v>
      </c>
      <c r="G19" s="30">
        <v>1014483193</v>
      </c>
      <c r="H19" s="30">
        <v>531483212</v>
      </c>
      <c r="I19" s="30">
        <v>1967349888</v>
      </c>
      <c r="J19" s="30">
        <v>1146781632</v>
      </c>
      <c r="K19" s="30">
        <v>2601400385</v>
      </c>
      <c r="L19" s="30">
        <v>990698311</v>
      </c>
      <c r="M19" s="30">
        <v>495352076</v>
      </c>
      <c r="N19" s="30">
        <v>430429178</v>
      </c>
      <c r="O19" s="30">
        <v>873985975</v>
      </c>
      <c r="P19" s="30">
        <v>137601029</v>
      </c>
      <c r="Q19" s="30">
        <v>1793435534</v>
      </c>
      <c r="R19" s="30">
        <v>5131155250</v>
      </c>
      <c r="S19" s="31">
        <v>438068804</v>
      </c>
      <c r="T19" s="32"/>
    </row>
    <row r="20" spans="1:20" x14ac:dyDescent="0.35">
      <c r="A20" s="33" t="s">
        <v>65</v>
      </c>
      <c r="B20" s="33" t="s">
        <v>66</v>
      </c>
      <c r="C20" s="29">
        <v>9738211935</v>
      </c>
      <c r="D20" s="30">
        <v>61863557</v>
      </c>
      <c r="E20" s="30">
        <v>132194291</v>
      </c>
      <c r="F20" s="30">
        <v>239838882</v>
      </c>
      <c r="G20" s="30">
        <v>458289209</v>
      </c>
      <c r="H20" s="30">
        <v>773700958</v>
      </c>
      <c r="I20" s="30">
        <v>1249807277</v>
      </c>
      <c r="J20" s="30">
        <v>527024224</v>
      </c>
      <c r="K20" s="30">
        <v>1040775179</v>
      </c>
      <c r="L20" s="30">
        <v>472523478</v>
      </c>
      <c r="M20" s="30">
        <v>170339040</v>
      </c>
      <c r="N20" s="30">
        <v>118593140</v>
      </c>
      <c r="O20" s="30">
        <v>328014735</v>
      </c>
      <c r="P20" s="30">
        <v>74915875</v>
      </c>
      <c r="Q20" s="30">
        <v>811153435</v>
      </c>
      <c r="R20" s="30">
        <v>3023265134</v>
      </c>
      <c r="S20" s="31">
        <v>255913521</v>
      </c>
      <c r="T20" s="32"/>
    </row>
    <row r="21" spans="1:20" x14ac:dyDescent="0.35">
      <c r="A21" s="33" t="s">
        <v>67</v>
      </c>
      <c r="B21" s="33" t="s">
        <v>68</v>
      </c>
      <c r="C21" s="29">
        <v>32571906263</v>
      </c>
      <c r="D21" s="30">
        <v>498740310</v>
      </c>
      <c r="E21" s="30">
        <v>573746892</v>
      </c>
      <c r="F21" s="30">
        <v>1419354916</v>
      </c>
      <c r="G21" s="30">
        <v>1195094744</v>
      </c>
      <c r="H21" s="30">
        <v>870966805</v>
      </c>
      <c r="I21" s="30">
        <v>3195790448</v>
      </c>
      <c r="J21" s="30">
        <v>2183754009</v>
      </c>
      <c r="K21" s="30">
        <v>4074877936</v>
      </c>
      <c r="L21" s="30">
        <v>1843717558</v>
      </c>
      <c r="M21" s="30">
        <v>689346248</v>
      </c>
      <c r="N21" s="30">
        <v>907800738</v>
      </c>
      <c r="O21" s="30">
        <v>1654113107</v>
      </c>
      <c r="P21" s="30">
        <v>288003019</v>
      </c>
      <c r="Q21" s="30">
        <v>3402674121</v>
      </c>
      <c r="R21" s="30">
        <v>8926658797</v>
      </c>
      <c r="S21" s="31">
        <v>847266615</v>
      </c>
      <c r="T21" s="32"/>
    </row>
    <row r="22" spans="1:20" x14ac:dyDescent="0.35">
      <c r="A22" s="33" t="s">
        <v>69</v>
      </c>
      <c r="B22" s="33" t="s">
        <v>70</v>
      </c>
      <c r="C22" s="29">
        <v>26814006041</v>
      </c>
      <c r="D22" s="30">
        <v>454011030</v>
      </c>
      <c r="E22" s="30">
        <v>394774519</v>
      </c>
      <c r="F22" s="30">
        <v>1696231876</v>
      </c>
      <c r="G22" s="30">
        <v>621151401</v>
      </c>
      <c r="H22" s="30">
        <v>398316418</v>
      </c>
      <c r="I22" s="30">
        <v>1809061708</v>
      </c>
      <c r="J22" s="30">
        <v>1766983650</v>
      </c>
      <c r="K22" s="30">
        <v>3398671332</v>
      </c>
      <c r="L22" s="30">
        <v>1555696362</v>
      </c>
      <c r="M22" s="30">
        <v>713256688</v>
      </c>
      <c r="N22" s="30">
        <v>983052675</v>
      </c>
      <c r="O22" s="30">
        <v>1058520680</v>
      </c>
      <c r="P22" s="30">
        <v>211707509</v>
      </c>
      <c r="Q22" s="30">
        <v>2701861392</v>
      </c>
      <c r="R22" s="30">
        <v>8306973263</v>
      </c>
      <c r="S22" s="31">
        <v>743735538</v>
      </c>
      <c r="T22" s="32"/>
    </row>
    <row r="23" spans="1:20" x14ac:dyDescent="0.35">
      <c r="A23" s="33" t="s">
        <v>71</v>
      </c>
      <c r="B23" s="33" t="s">
        <v>72</v>
      </c>
      <c r="C23" s="29">
        <v>13960313330</v>
      </c>
      <c r="D23" s="30">
        <v>247252018</v>
      </c>
      <c r="E23" s="30">
        <v>297105380</v>
      </c>
      <c r="F23" s="30">
        <v>416704771</v>
      </c>
      <c r="G23" s="30">
        <v>445329727</v>
      </c>
      <c r="H23" s="30">
        <v>347291323</v>
      </c>
      <c r="I23" s="30">
        <v>1155995311</v>
      </c>
      <c r="J23" s="30">
        <v>877013274</v>
      </c>
      <c r="K23" s="30">
        <v>1781150040</v>
      </c>
      <c r="L23" s="30">
        <v>726278156</v>
      </c>
      <c r="M23" s="30">
        <v>365834888</v>
      </c>
      <c r="N23" s="30">
        <v>208616719</v>
      </c>
      <c r="O23" s="30">
        <v>908897286</v>
      </c>
      <c r="P23" s="30">
        <v>123165152</v>
      </c>
      <c r="Q23" s="30">
        <v>1192421357</v>
      </c>
      <c r="R23" s="30">
        <v>4462923138</v>
      </c>
      <c r="S23" s="31">
        <v>404334790</v>
      </c>
      <c r="T23" s="32"/>
    </row>
    <row r="24" spans="1:20" x14ac:dyDescent="0.35">
      <c r="A24" s="33" t="s">
        <v>73</v>
      </c>
      <c r="B24" s="33" t="s">
        <v>74</v>
      </c>
      <c r="C24" s="29">
        <v>27866677563</v>
      </c>
      <c r="D24" s="30">
        <v>677335675</v>
      </c>
      <c r="E24" s="30">
        <v>669597407</v>
      </c>
      <c r="F24" s="30">
        <v>718514593</v>
      </c>
      <c r="G24" s="30">
        <v>455312432</v>
      </c>
      <c r="H24" s="30">
        <v>753834348</v>
      </c>
      <c r="I24" s="30">
        <v>1958669885</v>
      </c>
      <c r="J24" s="30">
        <v>1793146438</v>
      </c>
      <c r="K24" s="30">
        <v>3755006674</v>
      </c>
      <c r="L24" s="30">
        <v>1642570896</v>
      </c>
      <c r="M24" s="30">
        <v>844206868</v>
      </c>
      <c r="N24" s="30">
        <v>762316169</v>
      </c>
      <c r="O24" s="30">
        <v>1237989377</v>
      </c>
      <c r="P24" s="30">
        <v>270745124</v>
      </c>
      <c r="Q24" s="30">
        <v>2978578506</v>
      </c>
      <c r="R24" s="30">
        <v>8599674335</v>
      </c>
      <c r="S24" s="31">
        <v>749178836</v>
      </c>
      <c r="T24" s="32"/>
    </row>
    <row r="25" spans="1:20" x14ac:dyDescent="0.35">
      <c r="A25" s="33" t="s">
        <v>75</v>
      </c>
      <c r="B25" s="33" t="s">
        <v>76</v>
      </c>
      <c r="C25" s="29">
        <v>26130394327</v>
      </c>
      <c r="D25" s="30">
        <v>200898373</v>
      </c>
      <c r="E25" s="30">
        <v>577274877</v>
      </c>
      <c r="F25" s="30">
        <v>571252438</v>
      </c>
      <c r="G25" s="30">
        <v>644931696</v>
      </c>
      <c r="H25" s="30">
        <v>1643789797</v>
      </c>
      <c r="I25" s="30">
        <v>1549983860</v>
      </c>
      <c r="J25" s="30">
        <v>1616103903</v>
      </c>
      <c r="K25" s="30">
        <v>2984724967</v>
      </c>
      <c r="L25" s="30">
        <v>1366004771</v>
      </c>
      <c r="M25" s="30">
        <v>620993618</v>
      </c>
      <c r="N25" s="30">
        <v>1021912995</v>
      </c>
      <c r="O25" s="30">
        <v>964018023</v>
      </c>
      <c r="P25" s="30">
        <v>228101740</v>
      </c>
      <c r="Q25" s="30">
        <v>3340510696</v>
      </c>
      <c r="R25" s="30">
        <v>8088645776</v>
      </c>
      <c r="S25" s="31">
        <v>711246797</v>
      </c>
      <c r="T25" s="32"/>
    </row>
    <row r="26" spans="1:20" x14ac:dyDescent="0.35">
      <c r="A26" s="33" t="s">
        <v>77</v>
      </c>
      <c r="B26" s="33" t="s">
        <v>78</v>
      </c>
      <c r="C26" s="29">
        <v>5842509170</v>
      </c>
      <c r="D26" s="30">
        <v>49979378</v>
      </c>
      <c r="E26" s="30">
        <v>126676995</v>
      </c>
      <c r="F26" s="30">
        <v>156643759</v>
      </c>
      <c r="G26" s="30">
        <v>207438717</v>
      </c>
      <c r="H26" s="30">
        <v>53551768</v>
      </c>
      <c r="I26" s="30">
        <v>510971760</v>
      </c>
      <c r="J26" s="30">
        <v>363169310</v>
      </c>
      <c r="K26" s="30">
        <v>713551181</v>
      </c>
      <c r="L26" s="30">
        <v>382773116</v>
      </c>
      <c r="M26" s="30">
        <v>120876265</v>
      </c>
      <c r="N26" s="30">
        <v>81977322</v>
      </c>
      <c r="O26" s="30">
        <v>210971067</v>
      </c>
      <c r="P26" s="30">
        <v>44378742</v>
      </c>
      <c r="Q26" s="30">
        <v>410461194</v>
      </c>
      <c r="R26" s="30">
        <v>2254024941</v>
      </c>
      <c r="S26" s="31">
        <v>155063655</v>
      </c>
      <c r="T26" s="32"/>
    </row>
    <row r="27" spans="1:20" x14ac:dyDescent="0.35">
      <c r="A27" s="33" t="s">
        <v>79</v>
      </c>
      <c r="B27" s="33" t="s">
        <v>80</v>
      </c>
      <c r="C27" s="29">
        <v>63322187393</v>
      </c>
      <c r="D27" s="30">
        <v>320251297</v>
      </c>
      <c r="E27" s="30">
        <v>1582000908</v>
      </c>
      <c r="F27" s="30">
        <v>1151575888</v>
      </c>
      <c r="G27" s="30">
        <v>3285093822</v>
      </c>
      <c r="H27" s="30">
        <v>888918742</v>
      </c>
      <c r="I27" s="30">
        <v>7555793552</v>
      </c>
      <c r="J27" s="30">
        <v>3988790871</v>
      </c>
      <c r="K27" s="30">
        <v>7830725519</v>
      </c>
      <c r="L27" s="30">
        <v>3673873446</v>
      </c>
      <c r="M27" s="30">
        <v>1758484027</v>
      </c>
      <c r="N27" s="30">
        <v>2152093114</v>
      </c>
      <c r="O27" s="30">
        <v>2685888738</v>
      </c>
      <c r="P27" s="30">
        <v>693409614</v>
      </c>
      <c r="Q27" s="30">
        <v>7704183486</v>
      </c>
      <c r="R27" s="30">
        <v>16413338655</v>
      </c>
      <c r="S27" s="31">
        <v>1637765714</v>
      </c>
      <c r="T27" s="32"/>
    </row>
    <row r="28" spans="1:20" x14ac:dyDescent="0.35">
      <c r="A28" s="33" t="s">
        <v>81</v>
      </c>
      <c r="B28" s="33" t="s">
        <v>82</v>
      </c>
      <c r="C28" s="29">
        <v>10894981512</v>
      </c>
      <c r="D28" s="30">
        <v>76368713</v>
      </c>
      <c r="E28" s="30">
        <v>217199707</v>
      </c>
      <c r="F28" s="30">
        <v>343865530</v>
      </c>
      <c r="G28" s="30">
        <v>168765379</v>
      </c>
      <c r="H28" s="30">
        <v>87977106</v>
      </c>
      <c r="I28" s="30">
        <v>1614050663</v>
      </c>
      <c r="J28" s="30">
        <v>661859984</v>
      </c>
      <c r="K28" s="30">
        <v>1272301091</v>
      </c>
      <c r="L28" s="30">
        <v>594480296</v>
      </c>
      <c r="M28" s="30">
        <v>255844014</v>
      </c>
      <c r="N28" s="30">
        <v>200876643</v>
      </c>
      <c r="O28" s="30">
        <v>386711834</v>
      </c>
      <c r="P28" s="30">
        <v>80344810</v>
      </c>
      <c r="Q28" s="30">
        <v>913909103</v>
      </c>
      <c r="R28" s="30">
        <v>3715623226</v>
      </c>
      <c r="S28" s="31">
        <v>304803413</v>
      </c>
      <c r="T28" s="32"/>
    </row>
    <row r="29" spans="1:20" x14ac:dyDescent="0.35">
      <c r="A29" s="33" t="s">
        <v>83</v>
      </c>
      <c r="B29" s="33" t="s">
        <v>84</v>
      </c>
      <c r="C29" s="29">
        <v>19456739520</v>
      </c>
      <c r="D29" s="30">
        <v>296615206</v>
      </c>
      <c r="E29" s="30">
        <v>435473184</v>
      </c>
      <c r="F29" s="30">
        <v>391880945</v>
      </c>
      <c r="G29" s="30">
        <v>281660046</v>
      </c>
      <c r="H29" s="30">
        <v>42526689</v>
      </c>
      <c r="I29" s="30">
        <v>981868217</v>
      </c>
      <c r="J29" s="30">
        <v>1298491234</v>
      </c>
      <c r="K29" s="30">
        <v>2759281916</v>
      </c>
      <c r="L29" s="30">
        <v>1032132956</v>
      </c>
      <c r="M29" s="30">
        <v>717048811</v>
      </c>
      <c r="N29" s="30">
        <v>461649742</v>
      </c>
      <c r="O29" s="30">
        <v>740676600</v>
      </c>
      <c r="P29" s="30">
        <v>241238594</v>
      </c>
      <c r="Q29" s="30">
        <v>2040104673</v>
      </c>
      <c r="R29" s="30">
        <v>7076567032</v>
      </c>
      <c r="S29" s="31">
        <v>659523675</v>
      </c>
      <c r="T29" s="32"/>
    </row>
    <row r="30" spans="1:20" x14ac:dyDescent="0.35">
      <c r="A30" s="33" t="s">
        <v>85</v>
      </c>
      <c r="B30" s="33" t="s">
        <v>86</v>
      </c>
      <c r="C30" s="29">
        <v>44756909947</v>
      </c>
      <c r="D30" s="30">
        <v>403712142</v>
      </c>
      <c r="E30" s="30">
        <v>1111512597</v>
      </c>
      <c r="F30" s="30">
        <v>669953370</v>
      </c>
      <c r="G30" s="30">
        <v>826686346</v>
      </c>
      <c r="H30" s="30">
        <v>617407780</v>
      </c>
      <c r="I30" s="30">
        <v>2267308869</v>
      </c>
      <c r="J30" s="30">
        <v>2753091243</v>
      </c>
      <c r="K30" s="30">
        <v>5857571884</v>
      </c>
      <c r="L30" s="30">
        <v>2985260605</v>
      </c>
      <c r="M30" s="30">
        <v>1957778533</v>
      </c>
      <c r="N30" s="30">
        <v>1481635160</v>
      </c>
      <c r="O30" s="30">
        <v>1826300952</v>
      </c>
      <c r="P30" s="30">
        <v>648843801</v>
      </c>
      <c r="Q30" s="30">
        <v>5574670022</v>
      </c>
      <c r="R30" s="30">
        <v>14135462397</v>
      </c>
      <c r="S30" s="31">
        <v>1639714246</v>
      </c>
      <c r="T30" s="32"/>
    </row>
    <row r="31" spans="1:20" x14ac:dyDescent="0.35">
      <c r="A31" s="33" t="s">
        <v>87</v>
      </c>
      <c r="B31" s="33" t="s">
        <v>88</v>
      </c>
      <c r="C31" s="29">
        <v>2497695148</v>
      </c>
      <c r="D31" s="30">
        <v>28278993</v>
      </c>
      <c r="E31" s="30">
        <v>54667490</v>
      </c>
      <c r="F31" s="30">
        <v>50262272</v>
      </c>
      <c r="G31" s="30">
        <v>4175980</v>
      </c>
      <c r="H31" s="30">
        <v>6809229</v>
      </c>
      <c r="I31" s="30">
        <v>40536394</v>
      </c>
      <c r="J31" s="30">
        <v>227670882</v>
      </c>
      <c r="K31" s="30">
        <v>358864848</v>
      </c>
      <c r="L31" s="30">
        <v>197052949</v>
      </c>
      <c r="M31" s="30">
        <v>175321428</v>
      </c>
      <c r="N31" s="30">
        <v>44972096</v>
      </c>
      <c r="O31" s="30">
        <v>80632078</v>
      </c>
      <c r="P31" s="30">
        <v>21606739</v>
      </c>
      <c r="Q31" s="30">
        <v>152488589</v>
      </c>
      <c r="R31" s="30">
        <v>968389315</v>
      </c>
      <c r="S31" s="31">
        <v>85965866</v>
      </c>
      <c r="T31" s="32"/>
    </row>
    <row r="32" spans="1:20" s="35" customFormat="1" ht="13" x14ac:dyDescent="0.3">
      <c r="B32" s="36" t="s">
        <v>112</v>
      </c>
      <c r="C32" s="37">
        <f>SUM(C10:C31)</f>
        <v>648113871949</v>
      </c>
      <c r="D32" s="37">
        <f t="shared" ref="D32:S32" si="0">SUM(D10:D31)</f>
        <v>5163629367</v>
      </c>
      <c r="E32" s="37">
        <f t="shared" si="0"/>
        <v>13859571413</v>
      </c>
      <c r="F32" s="37">
        <f t="shared" si="0"/>
        <v>14043362637</v>
      </c>
      <c r="G32" s="37">
        <f t="shared" si="0"/>
        <v>18034485693</v>
      </c>
      <c r="H32" s="37">
        <f t="shared" si="0"/>
        <v>14536938823</v>
      </c>
      <c r="I32" s="37">
        <f t="shared" si="0"/>
        <v>51957114985</v>
      </c>
      <c r="J32" s="37">
        <f t="shared" si="0"/>
        <v>36461957094</v>
      </c>
      <c r="K32" s="37">
        <f t="shared" si="0"/>
        <v>78993570064</v>
      </c>
      <c r="L32" s="37">
        <f t="shared" si="0"/>
        <v>39556937152</v>
      </c>
      <c r="M32" s="37">
        <f t="shared" si="0"/>
        <v>17661336729</v>
      </c>
      <c r="N32" s="37">
        <f t="shared" si="0"/>
        <v>30359189119</v>
      </c>
      <c r="O32" s="37">
        <f t="shared" si="0"/>
        <v>37952422273</v>
      </c>
      <c r="P32" s="37">
        <f t="shared" si="0"/>
        <v>7267651628</v>
      </c>
      <c r="Q32" s="37">
        <f t="shared" si="0"/>
        <v>83319933885</v>
      </c>
      <c r="R32" s="37">
        <f t="shared" si="0"/>
        <v>180047354364</v>
      </c>
      <c r="S32" s="37">
        <f t="shared" si="0"/>
        <v>18898416723</v>
      </c>
      <c r="T32" s="38"/>
    </row>
    <row r="33" spans="2:20" s="35" customFormat="1" ht="13" x14ac:dyDescent="0.3">
      <c r="B33" s="39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8"/>
    </row>
    <row r="34" spans="2:20" s="35" customFormat="1" ht="13" x14ac:dyDescent="0.3">
      <c r="B34" s="39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8"/>
    </row>
    <row r="2380" spans="3:3" x14ac:dyDescent="0.35">
      <c r="C2380" s="44"/>
    </row>
  </sheetData>
  <mergeCells count="4">
    <mergeCell ref="A6:A8"/>
    <mergeCell ref="B6:B8"/>
    <mergeCell ref="C6:S6"/>
    <mergeCell ref="C7:C8"/>
  </mergeCells>
  <conditionalFormatting sqref="C9:C31 D8:S31">
    <cfRule type="cellIs" dxfId="7" priority="1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1"/>
  <sheetViews>
    <sheetView topLeftCell="A10" workbookViewId="0">
      <selection activeCell="A32" sqref="A32:XFD32"/>
    </sheetView>
  </sheetViews>
  <sheetFormatPr baseColWidth="10" defaultRowHeight="14.5" x14ac:dyDescent="0.35"/>
  <cols>
    <col min="2" max="2" width="20.7265625" customWidth="1"/>
    <col min="3" max="19" width="15.7265625" customWidth="1"/>
    <col min="258" max="258" width="20.7265625" customWidth="1"/>
    <col min="259" max="275" width="15.7265625" customWidth="1"/>
    <col min="514" max="514" width="20.7265625" customWidth="1"/>
    <col min="515" max="531" width="15.7265625" customWidth="1"/>
    <col min="770" max="770" width="20.7265625" customWidth="1"/>
    <col min="771" max="787" width="15.7265625" customWidth="1"/>
    <col min="1026" max="1026" width="20.7265625" customWidth="1"/>
    <col min="1027" max="1043" width="15.7265625" customWidth="1"/>
    <col min="1282" max="1282" width="20.7265625" customWidth="1"/>
    <col min="1283" max="1299" width="15.7265625" customWidth="1"/>
    <col min="1538" max="1538" width="20.7265625" customWidth="1"/>
    <col min="1539" max="1555" width="15.7265625" customWidth="1"/>
    <col min="1794" max="1794" width="20.7265625" customWidth="1"/>
    <col min="1795" max="1811" width="15.7265625" customWidth="1"/>
    <col min="2050" max="2050" width="20.7265625" customWidth="1"/>
    <col min="2051" max="2067" width="15.7265625" customWidth="1"/>
    <col min="2306" max="2306" width="20.7265625" customWidth="1"/>
    <col min="2307" max="2323" width="15.7265625" customWidth="1"/>
    <col min="2562" max="2562" width="20.7265625" customWidth="1"/>
    <col min="2563" max="2579" width="15.7265625" customWidth="1"/>
    <col min="2818" max="2818" width="20.7265625" customWidth="1"/>
    <col min="2819" max="2835" width="15.7265625" customWidth="1"/>
    <col min="3074" max="3074" width="20.7265625" customWidth="1"/>
    <col min="3075" max="3091" width="15.7265625" customWidth="1"/>
    <col min="3330" max="3330" width="20.7265625" customWidth="1"/>
    <col min="3331" max="3347" width="15.7265625" customWidth="1"/>
    <col min="3586" max="3586" width="20.7265625" customWidth="1"/>
    <col min="3587" max="3603" width="15.7265625" customWidth="1"/>
    <col min="3842" max="3842" width="20.7265625" customWidth="1"/>
    <col min="3843" max="3859" width="15.7265625" customWidth="1"/>
    <col min="4098" max="4098" width="20.7265625" customWidth="1"/>
    <col min="4099" max="4115" width="15.7265625" customWidth="1"/>
    <col min="4354" max="4354" width="20.7265625" customWidth="1"/>
    <col min="4355" max="4371" width="15.7265625" customWidth="1"/>
    <col min="4610" max="4610" width="20.7265625" customWidth="1"/>
    <col min="4611" max="4627" width="15.7265625" customWidth="1"/>
    <col min="4866" max="4866" width="20.7265625" customWidth="1"/>
    <col min="4867" max="4883" width="15.7265625" customWidth="1"/>
    <col min="5122" max="5122" width="20.7265625" customWidth="1"/>
    <col min="5123" max="5139" width="15.7265625" customWidth="1"/>
    <col min="5378" max="5378" width="20.7265625" customWidth="1"/>
    <col min="5379" max="5395" width="15.7265625" customWidth="1"/>
    <col min="5634" max="5634" width="20.7265625" customWidth="1"/>
    <col min="5635" max="5651" width="15.7265625" customWidth="1"/>
    <col min="5890" max="5890" width="20.7265625" customWidth="1"/>
    <col min="5891" max="5907" width="15.7265625" customWidth="1"/>
    <col min="6146" max="6146" width="20.7265625" customWidth="1"/>
    <col min="6147" max="6163" width="15.7265625" customWidth="1"/>
    <col min="6402" max="6402" width="20.7265625" customWidth="1"/>
    <col min="6403" max="6419" width="15.7265625" customWidth="1"/>
    <col min="6658" max="6658" width="20.7265625" customWidth="1"/>
    <col min="6659" max="6675" width="15.7265625" customWidth="1"/>
    <col min="6914" max="6914" width="20.7265625" customWidth="1"/>
    <col min="6915" max="6931" width="15.7265625" customWidth="1"/>
    <col min="7170" max="7170" width="20.7265625" customWidth="1"/>
    <col min="7171" max="7187" width="15.7265625" customWidth="1"/>
    <col min="7426" max="7426" width="20.7265625" customWidth="1"/>
    <col min="7427" max="7443" width="15.7265625" customWidth="1"/>
    <col min="7682" max="7682" width="20.7265625" customWidth="1"/>
    <col min="7683" max="7699" width="15.7265625" customWidth="1"/>
    <col min="7938" max="7938" width="20.7265625" customWidth="1"/>
    <col min="7939" max="7955" width="15.7265625" customWidth="1"/>
    <col min="8194" max="8194" width="20.7265625" customWidth="1"/>
    <col min="8195" max="8211" width="15.7265625" customWidth="1"/>
    <col min="8450" max="8450" width="20.7265625" customWidth="1"/>
    <col min="8451" max="8467" width="15.7265625" customWidth="1"/>
    <col min="8706" max="8706" width="20.7265625" customWidth="1"/>
    <col min="8707" max="8723" width="15.7265625" customWidth="1"/>
    <col min="8962" max="8962" width="20.7265625" customWidth="1"/>
    <col min="8963" max="8979" width="15.7265625" customWidth="1"/>
    <col min="9218" max="9218" width="20.7265625" customWidth="1"/>
    <col min="9219" max="9235" width="15.7265625" customWidth="1"/>
    <col min="9474" max="9474" width="20.7265625" customWidth="1"/>
    <col min="9475" max="9491" width="15.7265625" customWidth="1"/>
    <col min="9730" max="9730" width="20.7265625" customWidth="1"/>
    <col min="9731" max="9747" width="15.7265625" customWidth="1"/>
    <col min="9986" max="9986" width="20.7265625" customWidth="1"/>
    <col min="9987" max="10003" width="15.7265625" customWidth="1"/>
    <col min="10242" max="10242" width="20.7265625" customWidth="1"/>
    <col min="10243" max="10259" width="15.7265625" customWidth="1"/>
    <col min="10498" max="10498" width="20.7265625" customWidth="1"/>
    <col min="10499" max="10515" width="15.7265625" customWidth="1"/>
    <col min="10754" max="10754" width="20.7265625" customWidth="1"/>
    <col min="10755" max="10771" width="15.7265625" customWidth="1"/>
    <col min="11010" max="11010" width="20.7265625" customWidth="1"/>
    <col min="11011" max="11027" width="15.7265625" customWidth="1"/>
    <col min="11266" max="11266" width="20.7265625" customWidth="1"/>
    <col min="11267" max="11283" width="15.7265625" customWidth="1"/>
    <col min="11522" max="11522" width="20.7265625" customWidth="1"/>
    <col min="11523" max="11539" width="15.7265625" customWidth="1"/>
    <col min="11778" max="11778" width="20.7265625" customWidth="1"/>
    <col min="11779" max="11795" width="15.7265625" customWidth="1"/>
    <col min="12034" max="12034" width="20.7265625" customWidth="1"/>
    <col min="12035" max="12051" width="15.7265625" customWidth="1"/>
    <col min="12290" max="12290" width="20.7265625" customWidth="1"/>
    <col min="12291" max="12307" width="15.7265625" customWidth="1"/>
    <col min="12546" max="12546" width="20.7265625" customWidth="1"/>
    <col min="12547" max="12563" width="15.7265625" customWidth="1"/>
    <col min="12802" max="12802" width="20.7265625" customWidth="1"/>
    <col min="12803" max="12819" width="15.7265625" customWidth="1"/>
    <col min="13058" max="13058" width="20.7265625" customWidth="1"/>
    <col min="13059" max="13075" width="15.7265625" customWidth="1"/>
    <col min="13314" max="13314" width="20.7265625" customWidth="1"/>
    <col min="13315" max="13331" width="15.7265625" customWidth="1"/>
    <col min="13570" max="13570" width="20.7265625" customWidth="1"/>
    <col min="13571" max="13587" width="15.7265625" customWidth="1"/>
    <col min="13826" max="13826" width="20.7265625" customWidth="1"/>
    <col min="13827" max="13843" width="15.7265625" customWidth="1"/>
    <col min="14082" max="14082" width="20.7265625" customWidth="1"/>
    <col min="14083" max="14099" width="15.7265625" customWidth="1"/>
    <col min="14338" max="14338" width="20.7265625" customWidth="1"/>
    <col min="14339" max="14355" width="15.7265625" customWidth="1"/>
    <col min="14594" max="14594" width="20.7265625" customWidth="1"/>
    <col min="14595" max="14611" width="15.7265625" customWidth="1"/>
    <col min="14850" max="14850" width="20.7265625" customWidth="1"/>
    <col min="14851" max="14867" width="15.7265625" customWidth="1"/>
    <col min="15106" max="15106" width="20.7265625" customWidth="1"/>
    <col min="15107" max="15123" width="15.7265625" customWidth="1"/>
    <col min="15362" max="15362" width="20.7265625" customWidth="1"/>
    <col min="15363" max="15379" width="15.7265625" customWidth="1"/>
    <col min="15618" max="15618" width="20.7265625" customWidth="1"/>
    <col min="15619" max="15635" width="15.7265625" customWidth="1"/>
    <col min="15874" max="15874" width="20.7265625" customWidth="1"/>
    <col min="15875" max="15891" width="15.7265625" customWidth="1"/>
    <col min="16130" max="16130" width="20.7265625" customWidth="1"/>
    <col min="16131" max="16147" width="15.7265625" customWidth="1"/>
  </cols>
  <sheetData>
    <row r="1" spans="1:19" x14ac:dyDescent="0.35">
      <c r="A1" s="1" t="s">
        <v>90</v>
      </c>
      <c r="B1" s="2"/>
      <c r="C1" s="2"/>
      <c r="D1" s="2"/>
      <c r="E1" s="2"/>
      <c r="F1" s="2"/>
      <c r="G1" s="3"/>
      <c r="K1" s="4"/>
    </row>
    <row r="2" spans="1:19" x14ac:dyDescent="0.35">
      <c r="A2" s="6" t="s">
        <v>1</v>
      </c>
      <c r="B2" s="2"/>
      <c r="D2" s="7"/>
      <c r="E2" s="8"/>
      <c r="F2" s="8"/>
      <c r="G2" s="8"/>
      <c r="K2" s="4"/>
    </row>
    <row r="3" spans="1:19" x14ac:dyDescent="0.35">
      <c r="A3" s="9" t="s">
        <v>2</v>
      </c>
      <c r="B3" s="2"/>
      <c r="D3" s="7"/>
      <c r="E3" s="10"/>
      <c r="F3" s="8"/>
      <c r="G3" s="8"/>
      <c r="K3" s="4"/>
    </row>
    <row r="4" spans="1:19" x14ac:dyDescent="0.35">
      <c r="A4" s="11" t="s">
        <v>3</v>
      </c>
      <c r="B4" s="12"/>
      <c r="C4" s="12"/>
      <c r="D4" s="12"/>
      <c r="E4" s="8"/>
      <c r="F4" s="8"/>
      <c r="G4" s="8"/>
      <c r="K4" s="4"/>
    </row>
    <row r="5" spans="1:19" x14ac:dyDescent="0.35">
      <c r="A5" s="13" t="s">
        <v>4</v>
      </c>
      <c r="B5" s="14" t="s">
        <v>5</v>
      </c>
      <c r="D5" s="7"/>
      <c r="E5" s="8"/>
      <c r="F5" s="8"/>
      <c r="G5" s="8"/>
      <c r="K5" s="4"/>
    </row>
    <row r="6" spans="1:19" x14ac:dyDescent="0.35">
      <c r="A6" s="54" t="s">
        <v>6</v>
      </c>
      <c r="B6" s="55" t="s">
        <v>7</v>
      </c>
      <c r="C6" s="56" t="s">
        <v>91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2"/>
    </row>
    <row r="7" spans="1:19" ht="21.75" customHeight="1" x14ac:dyDescent="0.35">
      <c r="A7" s="54"/>
      <c r="B7" s="55"/>
      <c r="C7" s="59" t="s">
        <v>9</v>
      </c>
      <c r="D7" s="63" t="s">
        <v>10</v>
      </c>
      <c r="E7" s="63" t="s">
        <v>11</v>
      </c>
      <c r="F7" s="63" t="s">
        <v>12</v>
      </c>
      <c r="G7" s="63" t="s">
        <v>13</v>
      </c>
      <c r="H7" s="63" t="s">
        <v>14</v>
      </c>
      <c r="I7" s="63" t="s">
        <v>15</v>
      </c>
      <c r="J7" s="63" t="s">
        <v>16</v>
      </c>
      <c r="K7" s="63" t="s">
        <v>17</v>
      </c>
      <c r="L7" s="63" t="s">
        <v>18</v>
      </c>
      <c r="M7" s="63" t="s">
        <v>19</v>
      </c>
      <c r="N7" s="63" t="s">
        <v>20</v>
      </c>
      <c r="O7" s="63" t="s">
        <v>21</v>
      </c>
      <c r="P7" s="63" t="s">
        <v>22</v>
      </c>
      <c r="Q7" s="63" t="s">
        <v>23</v>
      </c>
      <c r="R7" s="63" t="s">
        <v>24</v>
      </c>
      <c r="S7" s="65" t="s">
        <v>25</v>
      </c>
    </row>
    <row r="8" spans="1:19" ht="43.5" customHeight="1" x14ac:dyDescent="0.35">
      <c r="A8" s="54"/>
      <c r="B8" s="55"/>
      <c r="C8" s="60"/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5"/>
    </row>
    <row r="9" spans="1:19" x14ac:dyDescent="0.35">
      <c r="A9" s="24" t="s">
        <v>26</v>
      </c>
      <c r="B9" s="24" t="s">
        <v>27</v>
      </c>
      <c r="C9" s="25" t="s">
        <v>92</v>
      </c>
      <c r="D9" s="26" t="s">
        <v>93</v>
      </c>
      <c r="E9" s="27" t="s">
        <v>94</v>
      </c>
      <c r="F9" s="27" t="s">
        <v>95</v>
      </c>
      <c r="G9" s="27" t="s">
        <v>96</v>
      </c>
      <c r="H9" s="27" t="s">
        <v>97</v>
      </c>
      <c r="I9" s="27" t="s">
        <v>98</v>
      </c>
      <c r="J9" s="27" t="s">
        <v>99</v>
      </c>
      <c r="K9" s="27" t="s">
        <v>100</v>
      </c>
      <c r="L9" s="27" t="s">
        <v>101</v>
      </c>
      <c r="M9" s="27" t="s">
        <v>102</v>
      </c>
      <c r="N9" s="27" t="s">
        <v>103</v>
      </c>
      <c r="O9" s="27" t="s">
        <v>104</v>
      </c>
      <c r="P9" s="27" t="s">
        <v>105</v>
      </c>
      <c r="Q9" s="27" t="s">
        <v>106</v>
      </c>
      <c r="R9" s="27" t="s">
        <v>107</v>
      </c>
      <c r="S9" s="28" t="s">
        <v>108</v>
      </c>
    </row>
    <row r="10" spans="1:19" x14ac:dyDescent="0.35">
      <c r="A10" s="47" t="s">
        <v>45</v>
      </c>
      <c r="B10" s="47" t="s">
        <v>46</v>
      </c>
      <c r="C10" s="45">
        <v>4924281</v>
      </c>
      <c r="D10" s="44">
        <v>5265</v>
      </c>
      <c r="E10" s="44">
        <v>82983</v>
      </c>
      <c r="F10" s="44">
        <v>41461</v>
      </c>
      <c r="G10" s="44">
        <v>80644</v>
      </c>
      <c r="H10" s="44">
        <v>75300</v>
      </c>
      <c r="I10" s="44">
        <v>188110</v>
      </c>
      <c r="J10" s="44">
        <v>254805</v>
      </c>
      <c r="K10" s="44">
        <v>616379</v>
      </c>
      <c r="L10" s="44">
        <v>334757</v>
      </c>
      <c r="M10" s="44">
        <v>223396</v>
      </c>
      <c r="N10" s="44">
        <v>357622</v>
      </c>
      <c r="O10" s="44">
        <v>309762</v>
      </c>
      <c r="P10" s="44">
        <v>74216</v>
      </c>
      <c r="Q10" s="44">
        <v>806825</v>
      </c>
      <c r="R10" s="44">
        <v>1267422</v>
      </c>
      <c r="S10" s="46">
        <v>205334</v>
      </c>
    </row>
    <row r="11" spans="1:19" x14ac:dyDescent="0.35">
      <c r="A11" s="47" t="s">
        <v>47</v>
      </c>
      <c r="B11" s="47" t="s">
        <v>48</v>
      </c>
      <c r="C11" s="45">
        <v>396024</v>
      </c>
      <c r="D11" s="44">
        <v>12948</v>
      </c>
      <c r="E11" s="44">
        <v>7560</v>
      </c>
      <c r="F11" s="44">
        <v>15642</v>
      </c>
      <c r="G11" s="44">
        <v>8401</v>
      </c>
      <c r="H11" s="44">
        <v>4059</v>
      </c>
      <c r="I11" s="44">
        <v>49853</v>
      </c>
      <c r="J11" s="44">
        <v>27431</v>
      </c>
      <c r="K11" s="44">
        <v>51618</v>
      </c>
      <c r="L11" s="44">
        <v>23470</v>
      </c>
      <c r="M11" s="44">
        <v>10578</v>
      </c>
      <c r="N11" s="44">
        <v>3744</v>
      </c>
      <c r="O11" s="44">
        <v>10504</v>
      </c>
      <c r="P11" s="44">
        <v>3842</v>
      </c>
      <c r="Q11" s="44">
        <v>26129</v>
      </c>
      <c r="R11" s="44">
        <v>129511</v>
      </c>
      <c r="S11" s="46">
        <v>10734</v>
      </c>
    </row>
    <row r="12" spans="1:19" x14ac:dyDescent="0.35">
      <c r="A12" s="47" t="s">
        <v>49</v>
      </c>
      <c r="B12" s="47" t="s">
        <v>50</v>
      </c>
      <c r="C12" s="45">
        <v>521003</v>
      </c>
      <c r="D12" s="44">
        <v>8993</v>
      </c>
      <c r="E12" s="44">
        <v>8164</v>
      </c>
      <c r="F12" s="44">
        <v>16232</v>
      </c>
      <c r="G12" s="44">
        <v>14522</v>
      </c>
      <c r="H12" s="44">
        <v>7550</v>
      </c>
      <c r="I12" s="44">
        <v>64388</v>
      </c>
      <c r="J12" s="44">
        <v>35347</v>
      </c>
      <c r="K12" s="44">
        <v>67813</v>
      </c>
      <c r="L12" s="44">
        <v>34273</v>
      </c>
      <c r="M12" s="44">
        <v>13866</v>
      </c>
      <c r="N12" s="44">
        <v>5368</v>
      </c>
      <c r="O12" s="44">
        <v>12662</v>
      </c>
      <c r="P12" s="44">
        <v>4735</v>
      </c>
      <c r="Q12" s="44">
        <v>34660</v>
      </c>
      <c r="R12" s="44">
        <v>176546</v>
      </c>
      <c r="S12" s="46">
        <v>15884</v>
      </c>
    </row>
    <row r="13" spans="1:19" x14ac:dyDescent="0.35">
      <c r="A13" s="47" t="s">
        <v>51</v>
      </c>
      <c r="B13" s="47" t="s">
        <v>52</v>
      </c>
      <c r="C13" s="45">
        <v>559299</v>
      </c>
      <c r="D13" s="44">
        <v>5029</v>
      </c>
      <c r="E13" s="44">
        <v>14816</v>
      </c>
      <c r="F13" s="44">
        <v>12708</v>
      </c>
      <c r="G13" s="44">
        <v>15529</v>
      </c>
      <c r="H13" s="44">
        <v>14182</v>
      </c>
      <c r="I13" s="44">
        <v>62189</v>
      </c>
      <c r="J13" s="44">
        <v>43238</v>
      </c>
      <c r="K13" s="44">
        <v>66192</v>
      </c>
      <c r="L13" s="44">
        <v>43510</v>
      </c>
      <c r="M13" s="44">
        <v>14299</v>
      </c>
      <c r="N13" s="44">
        <v>7016</v>
      </c>
      <c r="O13" s="44">
        <v>16470</v>
      </c>
      <c r="P13" s="44">
        <v>5780</v>
      </c>
      <c r="Q13" s="44">
        <v>46443</v>
      </c>
      <c r="R13" s="44">
        <v>174885</v>
      </c>
      <c r="S13" s="46">
        <v>17013</v>
      </c>
    </row>
    <row r="14" spans="1:19" x14ac:dyDescent="0.35">
      <c r="A14" s="47" t="s">
        <v>53</v>
      </c>
      <c r="B14" s="47" t="s">
        <v>54</v>
      </c>
      <c r="C14" s="45">
        <v>750291</v>
      </c>
      <c r="D14" s="44">
        <v>12319</v>
      </c>
      <c r="E14" s="44">
        <v>18458</v>
      </c>
      <c r="F14" s="44">
        <v>18052</v>
      </c>
      <c r="G14" s="44">
        <v>25918</v>
      </c>
      <c r="H14" s="44">
        <v>12036</v>
      </c>
      <c r="I14" s="44">
        <v>82354</v>
      </c>
      <c r="J14" s="44">
        <v>57029</v>
      </c>
      <c r="K14" s="44">
        <v>98570</v>
      </c>
      <c r="L14" s="44">
        <v>45155</v>
      </c>
      <c r="M14" s="44">
        <v>22721</v>
      </c>
      <c r="N14" s="44">
        <v>13441</v>
      </c>
      <c r="O14" s="44">
        <v>25573</v>
      </c>
      <c r="P14" s="44">
        <v>6543</v>
      </c>
      <c r="Q14" s="44">
        <v>59346</v>
      </c>
      <c r="R14" s="44">
        <v>230871</v>
      </c>
      <c r="S14" s="46">
        <v>21905</v>
      </c>
    </row>
    <row r="15" spans="1:19" x14ac:dyDescent="0.35">
      <c r="A15" s="47" t="s">
        <v>55</v>
      </c>
      <c r="B15" s="47" t="s">
        <v>56</v>
      </c>
      <c r="C15" s="45">
        <v>430720</v>
      </c>
      <c r="D15" s="44">
        <v>9431</v>
      </c>
      <c r="E15" s="44">
        <v>6897</v>
      </c>
      <c r="F15" s="44">
        <v>19030</v>
      </c>
      <c r="G15" s="44">
        <v>7781</v>
      </c>
      <c r="H15" s="44">
        <v>13129</v>
      </c>
      <c r="I15" s="44">
        <v>35909</v>
      </c>
      <c r="J15" s="44">
        <v>34115</v>
      </c>
      <c r="K15" s="44">
        <v>58093</v>
      </c>
      <c r="L15" s="44">
        <v>20863</v>
      </c>
      <c r="M15" s="44">
        <v>15499</v>
      </c>
      <c r="N15" s="44">
        <v>4623</v>
      </c>
      <c r="O15" s="44">
        <v>11420</v>
      </c>
      <c r="P15" s="44">
        <v>3957</v>
      </c>
      <c r="Q15" s="44">
        <v>29180</v>
      </c>
      <c r="R15" s="44">
        <v>145736</v>
      </c>
      <c r="S15" s="46">
        <v>15057</v>
      </c>
    </row>
    <row r="16" spans="1:19" x14ac:dyDescent="0.35">
      <c r="A16" s="47" t="s">
        <v>57</v>
      </c>
      <c r="B16" s="47" t="s">
        <v>58</v>
      </c>
      <c r="C16" s="45">
        <v>489402</v>
      </c>
      <c r="D16" s="44">
        <v>10608</v>
      </c>
      <c r="E16" s="44">
        <v>7760</v>
      </c>
      <c r="F16" s="44">
        <v>13952</v>
      </c>
      <c r="G16" s="44">
        <v>15919</v>
      </c>
      <c r="H16" s="44">
        <v>6530</v>
      </c>
      <c r="I16" s="44">
        <v>52591</v>
      </c>
      <c r="J16" s="44">
        <v>34548</v>
      </c>
      <c r="K16" s="44">
        <v>67683</v>
      </c>
      <c r="L16" s="44">
        <v>30306</v>
      </c>
      <c r="M16" s="44">
        <v>15451</v>
      </c>
      <c r="N16" s="44">
        <v>5336</v>
      </c>
      <c r="O16" s="44">
        <v>12545</v>
      </c>
      <c r="P16" s="44">
        <v>4172</v>
      </c>
      <c r="Q16" s="44">
        <v>32330</v>
      </c>
      <c r="R16" s="44">
        <v>165071</v>
      </c>
      <c r="S16" s="46">
        <v>14600</v>
      </c>
    </row>
    <row r="17" spans="1:19" x14ac:dyDescent="0.35">
      <c r="A17" s="47" t="s">
        <v>59</v>
      </c>
      <c r="B17" s="47" t="s">
        <v>60</v>
      </c>
      <c r="C17" s="45">
        <v>1188700</v>
      </c>
      <c r="D17" s="44">
        <v>8726</v>
      </c>
      <c r="E17" s="44">
        <v>20869</v>
      </c>
      <c r="F17" s="44">
        <v>32362</v>
      </c>
      <c r="G17" s="44">
        <v>14880</v>
      </c>
      <c r="H17" s="44">
        <v>30944</v>
      </c>
      <c r="I17" s="44">
        <v>108434</v>
      </c>
      <c r="J17" s="44">
        <v>79334</v>
      </c>
      <c r="K17" s="44">
        <v>159977</v>
      </c>
      <c r="L17" s="44">
        <v>70051</v>
      </c>
      <c r="M17" s="44">
        <v>30962</v>
      </c>
      <c r="N17" s="44">
        <v>22224</v>
      </c>
      <c r="O17" s="44">
        <v>37403</v>
      </c>
      <c r="P17" s="44">
        <v>10707</v>
      </c>
      <c r="Q17" s="44">
        <v>106489</v>
      </c>
      <c r="R17" s="44">
        <v>423137</v>
      </c>
      <c r="S17" s="46">
        <v>32201</v>
      </c>
    </row>
    <row r="18" spans="1:19" x14ac:dyDescent="0.35">
      <c r="A18" s="47" t="s">
        <v>61</v>
      </c>
      <c r="B18" s="47" t="s">
        <v>62</v>
      </c>
      <c r="C18" s="45">
        <v>644186</v>
      </c>
      <c r="D18" s="44">
        <v>5459</v>
      </c>
      <c r="E18" s="44">
        <v>14098</v>
      </c>
      <c r="F18" s="44">
        <v>16839</v>
      </c>
      <c r="G18" s="44">
        <v>13985</v>
      </c>
      <c r="H18" s="44">
        <v>14443</v>
      </c>
      <c r="I18" s="44">
        <v>67714</v>
      </c>
      <c r="J18" s="44">
        <v>45319</v>
      </c>
      <c r="K18" s="44">
        <v>84527</v>
      </c>
      <c r="L18" s="44">
        <v>37354</v>
      </c>
      <c r="M18" s="44">
        <v>18990</v>
      </c>
      <c r="N18" s="44">
        <v>8878</v>
      </c>
      <c r="O18" s="44">
        <v>17445</v>
      </c>
      <c r="P18" s="44">
        <v>5167</v>
      </c>
      <c r="Q18" s="44">
        <v>46402</v>
      </c>
      <c r="R18" s="44">
        <v>228920</v>
      </c>
      <c r="S18" s="46">
        <v>18646</v>
      </c>
    </row>
    <row r="19" spans="1:19" x14ac:dyDescent="0.35">
      <c r="A19" s="47" t="s">
        <v>63</v>
      </c>
      <c r="B19" s="47" t="s">
        <v>64</v>
      </c>
      <c r="C19" s="45">
        <v>602011</v>
      </c>
      <c r="D19" s="44">
        <v>5334</v>
      </c>
      <c r="E19" s="44">
        <v>10381</v>
      </c>
      <c r="F19" s="44">
        <v>19937</v>
      </c>
      <c r="G19" s="44">
        <v>27750</v>
      </c>
      <c r="H19" s="44">
        <v>16093</v>
      </c>
      <c r="I19" s="44">
        <v>54323</v>
      </c>
      <c r="J19" s="44">
        <v>41634</v>
      </c>
      <c r="K19" s="44">
        <v>87411</v>
      </c>
      <c r="L19" s="44">
        <v>33378</v>
      </c>
      <c r="M19" s="44">
        <v>21915</v>
      </c>
      <c r="N19" s="44">
        <v>10765</v>
      </c>
      <c r="O19" s="44">
        <v>20556</v>
      </c>
      <c r="P19" s="44">
        <v>4611</v>
      </c>
      <c r="Q19" s="44">
        <v>50246</v>
      </c>
      <c r="R19" s="44">
        <v>180040</v>
      </c>
      <c r="S19" s="46">
        <v>17637</v>
      </c>
    </row>
    <row r="20" spans="1:19" x14ac:dyDescent="0.35">
      <c r="A20" s="47" t="s">
        <v>65</v>
      </c>
      <c r="B20" s="47" t="s">
        <v>66</v>
      </c>
      <c r="C20" s="45">
        <v>333125</v>
      </c>
      <c r="D20" s="44">
        <v>2782</v>
      </c>
      <c r="E20" s="44">
        <v>4256</v>
      </c>
      <c r="F20" s="44">
        <v>9357</v>
      </c>
      <c r="G20" s="44">
        <v>11404</v>
      </c>
      <c r="H20" s="44">
        <v>22462</v>
      </c>
      <c r="I20" s="44">
        <v>40850</v>
      </c>
      <c r="J20" s="44">
        <v>21971</v>
      </c>
      <c r="K20" s="44">
        <v>40386</v>
      </c>
      <c r="L20" s="44">
        <v>16502</v>
      </c>
      <c r="M20" s="44">
        <v>8310</v>
      </c>
      <c r="N20" s="44">
        <v>3242</v>
      </c>
      <c r="O20" s="44">
        <v>8552</v>
      </c>
      <c r="P20" s="44">
        <v>2629</v>
      </c>
      <c r="Q20" s="44">
        <v>20376</v>
      </c>
      <c r="R20" s="44">
        <v>109869</v>
      </c>
      <c r="S20" s="46">
        <v>10177</v>
      </c>
    </row>
    <row r="21" spans="1:19" x14ac:dyDescent="0.35">
      <c r="A21" s="47" t="s">
        <v>67</v>
      </c>
      <c r="B21" s="47" t="s">
        <v>68</v>
      </c>
      <c r="C21" s="45">
        <v>1112171</v>
      </c>
      <c r="D21" s="44">
        <v>22847</v>
      </c>
      <c r="E21" s="44">
        <v>16211</v>
      </c>
      <c r="F21" s="44">
        <v>53972</v>
      </c>
      <c r="G21" s="44">
        <v>34194</v>
      </c>
      <c r="H21" s="44">
        <v>25880</v>
      </c>
      <c r="I21" s="44">
        <v>106713</v>
      </c>
      <c r="J21" s="44">
        <v>88641</v>
      </c>
      <c r="K21" s="44">
        <v>150230</v>
      </c>
      <c r="L21" s="44">
        <v>57991</v>
      </c>
      <c r="M21" s="44">
        <v>32470</v>
      </c>
      <c r="N21" s="44">
        <v>23066</v>
      </c>
      <c r="O21" s="44">
        <v>40686</v>
      </c>
      <c r="P21" s="44">
        <v>9940</v>
      </c>
      <c r="Q21" s="44">
        <v>92877</v>
      </c>
      <c r="R21" s="44">
        <v>322791</v>
      </c>
      <c r="S21" s="46">
        <v>33662</v>
      </c>
    </row>
    <row r="22" spans="1:19" x14ac:dyDescent="0.35">
      <c r="A22" s="47" t="s">
        <v>69</v>
      </c>
      <c r="B22" s="47" t="s">
        <v>70</v>
      </c>
      <c r="C22" s="45">
        <v>927958</v>
      </c>
      <c r="D22" s="44">
        <v>20540</v>
      </c>
      <c r="E22" s="44">
        <v>12601</v>
      </c>
      <c r="F22" s="44">
        <v>63492</v>
      </c>
      <c r="G22" s="44">
        <v>17888</v>
      </c>
      <c r="H22" s="44">
        <v>12085</v>
      </c>
      <c r="I22" s="44">
        <v>58686</v>
      </c>
      <c r="J22" s="44">
        <v>71738</v>
      </c>
      <c r="K22" s="44">
        <v>127875</v>
      </c>
      <c r="L22" s="44">
        <v>49073</v>
      </c>
      <c r="M22" s="44">
        <v>33352</v>
      </c>
      <c r="N22" s="44">
        <v>23444</v>
      </c>
      <c r="O22" s="44">
        <v>26756</v>
      </c>
      <c r="P22" s="44">
        <v>7250</v>
      </c>
      <c r="Q22" s="44">
        <v>74519</v>
      </c>
      <c r="R22" s="44">
        <v>299480</v>
      </c>
      <c r="S22" s="46">
        <v>29179</v>
      </c>
    </row>
    <row r="23" spans="1:19" x14ac:dyDescent="0.35">
      <c r="A23" s="47" t="s">
        <v>71</v>
      </c>
      <c r="B23" s="47" t="s">
        <v>72</v>
      </c>
      <c r="C23" s="45">
        <v>506933</v>
      </c>
      <c r="D23" s="44">
        <v>12962</v>
      </c>
      <c r="E23" s="44">
        <v>9530</v>
      </c>
      <c r="F23" s="44">
        <v>15565</v>
      </c>
      <c r="G23" s="44">
        <v>13664</v>
      </c>
      <c r="H23" s="44">
        <v>9660</v>
      </c>
      <c r="I23" s="44">
        <v>38939</v>
      </c>
      <c r="J23" s="44">
        <v>38359</v>
      </c>
      <c r="K23" s="44">
        <v>69363</v>
      </c>
      <c r="L23" s="44">
        <v>27249</v>
      </c>
      <c r="M23" s="44">
        <v>17389</v>
      </c>
      <c r="N23" s="44">
        <v>5850</v>
      </c>
      <c r="O23" s="44">
        <v>22843</v>
      </c>
      <c r="P23" s="44">
        <v>4529</v>
      </c>
      <c r="Q23" s="44">
        <v>35943</v>
      </c>
      <c r="R23" s="44">
        <v>167843</v>
      </c>
      <c r="S23" s="46">
        <v>17245</v>
      </c>
    </row>
    <row r="24" spans="1:19" x14ac:dyDescent="0.35">
      <c r="A24" s="47" t="s">
        <v>73</v>
      </c>
      <c r="B24" s="47" t="s">
        <v>74</v>
      </c>
      <c r="C24" s="45">
        <v>951712</v>
      </c>
      <c r="D24" s="44">
        <v>28806</v>
      </c>
      <c r="E24" s="44">
        <v>19232</v>
      </c>
      <c r="F24" s="44">
        <v>27745</v>
      </c>
      <c r="G24" s="44">
        <v>11640</v>
      </c>
      <c r="H24" s="44">
        <v>17035</v>
      </c>
      <c r="I24" s="44">
        <v>60483</v>
      </c>
      <c r="J24" s="44">
        <v>70463</v>
      </c>
      <c r="K24" s="44">
        <v>139310</v>
      </c>
      <c r="L24" s="44">
        <v>53878</v>
      </c>
      <c r="M24" s="44">
        <v>37940</v>
      </c>
      <c r="N24" s="44">
        <v>19849</v>
      </c>
      <c r="O24" s="44">
        <v>31448</v>
      </c>
      <c r="P24" s="44">
        <v>9416</v>
      </c>
      <c r="Q24" s="44">
        <v>83382</v>
      </c>
      <c r="R24" s="44">
        <v>312004</v>
      </c>
      <c r="S24" s="46">
        <v>29081</v>
      </c>
    </row>
    <row r="25" spans="1:19" x14ac:dyDescent="0.35">
      <c r="A25" s="47" t="s">
        <v>75</v>
      </c>
      <c r="B25" s="47" t="s">
        <v>76</v>
      </c>
      <c r="C25" s="45">
        <v>866677</v>
      </c>
      <c r="D25" s="44">
        <v>10756</v>
      </c>
      <c r="E25" s="44">
        <v>16624</v>
      </c>
      <c r="F25" s="44">
        <v>21875</v>
      </c>
      <c r="G25" s="44">
        <v>16038</v>
      </c>
      <c r="H25" s="44">
        <v>32547</v>
      </c>
      <c r="I25" s="44">
        <v>48945</v>
      </c>
      <c r="J25" s="44">
        <v>63249</v>
      </c>
      <c r="K25" s="44">
        <v>112440</v>
      </c>
      <c r="L25" s="44">
        <v>43601</v>
      </c>
      <c r="M25" s="44">
        <v>28837</v>
      </c>
      <c r="N25" s="44">
        <v>25360</v>
      </c>
      <c r="O25" s="44">
        <v>24460</v>
      </c>
      <c r="P25" s="44">
        <v>7966</v>
      </c>
      <c r="Q25" s="44">
        <v>89482</v>
      </c>
      <c r="R25" s="44">
        <v>295648</v>
      </c>
      <c r="S25" s="46">
        <v>28849</v>
      </c>
    </row>
    <row r="26" spans="1:19" x14ac:dyDescent="0.35">
      <c r="A26" s="47" t="s">
        <v>77</v>
      </c>
      <c r="B26" s="47" t="s">
        <v>78</v>
      </c>
      <c r="C26" s="45">
        <v>211402</v>
      </c>
      <c r="D26" s="44">
        <v>2663</v>
      </c>
      <c r="E26" s="44">
        <v>3949</v>
      </c>
      <c r="F26" s="44">
        <v>6068</v>
      </c>
      <c r="G26" s="44">
        <v>5758</v>
      </c>
      <c r="H26" s="44">
        <v>1562</v>
      </c>
      <c r="I26" s="44">
        <v>17596</v>
      </c>
      <c r="J26" s="44">
        <v>14655</v>
      </c>
      <c r="K26" s="44">
        <v>27699</v>
      </c>
      <c r="L26" s="44">
        <v>13537</v>
      </c>
      <c r="M26" s="44">
        <v>5874</v>
      </c>
      <c r="N26" s="44">
        <v>2383</v>
      </c>
      <c r="O26" s="44">
        <v>5524</v>
      </c>
      <c r="P26" s="44">
        <v>1710</v>
      </c>
      <c r="Q26" s="44">
        <v>12644</v>
      </c>
      <c r="R26" s="44">
        <v>83530</v>
      </c>
      <c r="S26" s="46">
        <v>6250</v>
      </c>
    </row>
    <row r="27" spans="1:19" x14ac:dyDescent="0.35">
      <c r="A27" s="47" t="s">
        <v>79</v>
      </c>
      <c r="B27" s="47" t="s">
        <v>80</v>
      </c>
      <c r="C27" s="45">
        <v>2001371</v>
      </c>
      <c r="D27" s="44">
        <v>14566</v>
      </c>
      <c r="E27" s="44">
        <v>39814</v>
      </c>
      <c r="F27" s="44">
        <v>41389</v>
      </c>
      <c r="G27" s="44">
        <v>80701</v>
      </c>
      <c r="H27" s="44">
        <v>23614</v>
      </c>
      <c r="I27" s="44">
        <v>210601</v>
      </c>
      <c r="J27" s="44">
        <v>147207</v>
      </c>
      <c r="K27" s="44">
        <v>265340</v>
      </c>
      <c r="L27" s="44">
        <v>119487</v>
      </c>
      <c r="M27" s="44">
        <v>77585</v>
      </c>
      <c r="N27" s="44">
        <v>51914</v>
      </c>
      <c r="O27" s="44">
        <v>62477</v>
      </c>
      <c r="P27" s="44">
        <v>22649</v>
      </c>
      <c r="Q27" s="44">
        <v>199923</v>
      </c>
      <c r="R27" s="44">
        <v>583177</v>
      </c>
      <c r="S27" s="46">
        <v>60927</v>
      </c>
    </row>
    <row r="28" spans="1:19" x14ac:dyDescent="0.35">
      <c r="A28" s="47" t="s">
        <v>81</v>
      </c>
      <c r="B28" s="47" t="s">
        <v>82</v>
      </c>
      <c r="C28" s="45">
        <v>384003</v>
      </c>
      <c r="D28" s="44">
        <v>4069</v>
      </c>
      <c r="E28" s="44">
        <v>7326</v>
      </c>
      <c r="F28" s="44">
        <v>12790</v>
      </c>
      <c r="G28" s="44">
        <v>5347</v>
      </c>
      <c r="H28" s="44">
        <v>2923</v>
      </c>
      <c r="I28" s="44">
        <v>48972</v>
      </c>
      <c r="J28" s="44">
        <v>28599</v>
      </c>
      <c r="K28" s="44">
        <v>49630</v>
      </c>
      <c r="L28" s="44">
        <v>19268</v>
      </c>
      <c r="M28" s="44">
        <v>12256</v>
      </c>
      <c r="N28" s="44">
        <v>5551</v>
      </c>
      <c r="O28" s="44">
        <v>10169</v>
      </c>
      <c r="P28" s="44">
        <v>2845</v>
      </c>
      <c r="Q28" s="44">
        <v>26273</v>
      </c>
      <c r="R28" s="44">
        <v>135236</v>
      </c>
      <c r="S28" s="46">
        <v>12749</v>
      </c>
    </row>
    <row r="29" spans="1:19" x14ac:dyDescent="0.35">
      <c r="A29" s="47" t="s">
        <v>83</v>
      </c>
      <c r="B29" s="47" t="s">
        <v>84</v>
      </c>
      <c r="C29" s="45">
        <v>693935</v>
      </c>
      <c r="D29" s="44">
        <v>14960</v>
      </c>
      <c r="E29" s="44">
        <v>13077</v>
      </c>
      <c r="F29" s="44">
        <v>14774</v>
      </c>
      <c r="G29" s="44">
        <v>7522</v>
      </c>
      <c r="H29" s="44">
        <v>1483</v>
      </c>
      <c r="I29" s="44">
        <v>28494</v>
      </c>
      <c r="J29" s="44">
        <v>53999</v>
      </c>
      <c r="K29" s="44">
        <v>104451</v>
      </c>
      <c r="L29" s="44">
        <v>35442</v>
      </c>
      <c r="M29" s="44">
        <v>33492</v>
      </c>
      <c r="N29" s="44">
        <v>12199</v>
      </c>
      <c r="O29" s="44">
        <v>19662</v>
      </c>
      <c r="P29" s="44">
        <v>8552</v>
      </c>
      <c r="Q29" s="44">
        <v>59984</v>
      </c>
      <c r="R29" s="44">
        <v>258585</v>
      </c>
      <c r="S29" s="46">
        <v>27259</v>
      </c>
    </row>
    <row r="30" spans="1:19" x14ac:dyDescent="0.35">
      <c r="A30" s="47" t="s">
        <v>85</v>
      </c>
      <c r="B30" s="47" t="s">
        <v>86</v>
      </c>
      <c r="C30" s="45">
        <v>1466743</v>
      </c>
      <c r="D30" s="44">
        <v>17938</v>
      </c>
      <c r="E30" s="44">
        <v>28314</v>
      </c>
      <c r="F30" s="44">
        <v>23961</v>
      </c>
      <c r="G30" s="44">
        <v>18206</v>
      </c>
      <c r="H30" s="44">
        <v>11330</v>
      </c>
      <c r="I30" s="44">
        <v>62548</v>
      </c>
      <c r="J30" s="44">
        <v>105892</v>
      </c>
      <c r="K30" s="44">
        <v>212230</v>
      </c>
      <c r="L30" s="44">
        <v>91916</v>
      </c>
      <c r="M30" s="44">
        <v>84203</v>
      </c>
      <c r="N30" s="44">
        <v>34577</v>
      </c>
      <c r="O30" s="44">
        <v>44886</v>
      </c>
      <c r="P30" s="44">
        <v>21673</v>
      </c>
      <c r="Q30" s="44">
        <v>158321</v>
      </c>
      <c r="R30" s="44">
        <v>487484</v>
      </c>
      <c r="S30" s="46">
        <v>63264</v>
      </c>
    </row>
    <row r="31" spans="1:19" x14ac:dyDescent="0.35">
      <c r="A31" s="47" t="s">
        <v>87</v>
      </c>
      <c r="B31" s="47" t="s">
        <v>88</v>
      </c>
      <c r="C31" s="45">
        <v>90439</v>
      </c>
      <c r="D31" s="44">
        <v>1593</v>
      </c>
      <c r="E31" s="44">
        <v>1577</v>
      </c>
      <c r="F31" s="44">
        <v>1980</v>
      </c>
      <c r="G31" s="44">
        <v>167</v>
      </c>
      <c r="H31" s="44">
        <v>201</v>
      </c>
      <c r="I31" s="44">
        <v>1551</v>
      </c>
      <c r="J31" s="44">
        <v>9951</v>
      </c>
      <c r="K31" s="44">
        <v>13709</v>
      </c>
      <c r="L31" s="44">
        <v>5949</v>
      </c>
      <c r="M31" s="44">
        <v>7575</v>
      </c>
      <c r="N31" s="44">
        <v>1387</v>
      </c>
      <c r="O31" s="44">
        <v>2036</v>
      </c>
      <c r="P31" s="44">
        <v>835</v>
      </c>
      <c r="Q31" s="44">
        <v>5759</v>
      </c>
      <c r="R31" s="44">
        <v>32699</v>
      </c>
      <c r="S31" s="46">
        <v>3470</v>
      </c>
    </row>
    <row r="32" spans="1:19" x14ac:dyDescent="0.35">
      <c r="A32" s="48"/>
      <c r="B32" s="49" t="s">
        <v>112</v>
      </c>
      <c r="C32" s="50">
        <f>SUM(C10:C31)</f>
        <v>20052386</v>
      </c>
      <c r="D32" s="50">
        <f t="shared" ref="D32:S32" si="0">SUM(D10:D31)</f>
        <v>238594</v>
      </c>
      <c r="E32" s="50">
        <f t="shared" si="0"/>
        <v>364497</v>
      </c>
      <c r="F32" s="50">
        <f t="shared" si="0"/>
        <v>499183</v>
      </c>
      <c r="G32" s="50">
        <f t="shared" si="0"/>
        <v>447858</v>
      </c>
      <c r="H32" s="50">
        <f t="shared" si="0"/>
        <v>355048</v>
      </c>
      <c r="I32" s="50">
        <f t="shared" si="0"/>
        <v>1490243</v>
      </c>
      <c r="J32" s="50">
        <f t="shared" si="0"/>
        <v>1367524</v>
      </c>
      <c r="K32" s="50">
        <f t="shared" si="0"/>
        <v>2670926</v>
      </c>
      <c r="L32" s="50">
        <f t="shared" si="0"/>
        <v>1207010</v>
      </c>
      <c r="M32" s="50">
        <f t="shared" si="0"/>
        <v>766960</v>
      </c>
      <c r="N32" s="50">
        <f t="shared" si="0"/>
        <v>647839</v>
      </c>
      <c r="O32" s="50">
        <f t="shared" si="0"/>
        <v>773839</v>
      </c>
      <c r="P32" s="50">
        <f t="shared" si="0"/>
        <v>223724</v>
      </c>
      <c r="Q32" s="50">
        <f t="shared" si="0"/>
        <v>2097533</v>
      </c>
      <c r="R32" s="50">
        <f t="shared" si="0"/>
        <v>6210485</v>
      </c>
      <c r="S32" s="50">
        <f t="shared" si="0"/>
        <v>691123</v>
      </c>
    </row>
    <row r="2381" spans="3:3" x14ac:dyDescent="0.35">
      <c r="C2381" s="51"/>
    </row>
  </sheetData>
  <mergeCells count="20">
    <mergeCell ref="L7:L8"/>
    <mergeCell ref="M7:M8"/>
    <mergeCell ref="N7:N8"/>
    <mergeCell ref="O7:O8"/>
    <mergeCell ref="A6:A8"/>
    <mergeCell ref="B6:B8"/>
    <mergeCell ref="C6:S6"/>
    <mergeCell ref="C7:C8"/>
    <mergeCell ref="D7:D8"/>
    <mergeCell ref="E7:E8"/>
    <mergeCell ref="F7:F8"/>
    <mergeCell ref="G7:G8"/>
    <mergeCell ref="H7:H8"/>
    <mergeCell ref="I7:I8"/>
    <mergeCell ref="P7:P8"/>
    <mergeCell ref="Q7:Q8"/>
    <mergeCell ref="R7:R8"/>
    <mergeCell ref="S7:S8"/>
    <mergeCell ref="J7:J8"/>
    <mergeCell ref="K7:K8"/>
  </mergeCells>
  <conditionalFormatting sqref="T10:T31 C9:S31 T33">
    <cfRule type="cellIs" dxfId="6" priority="2" stopIfTrue="1" operator="equal">
      <formula>-9</formula>
    </cfRule>
  </conditionalFormatting>
  <conditionalFormatting sqref="C32:T32">
    <cfRule type="cellIs" dxfId="5" priority="1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1"/>
  <sheetViews>
    <sheetView topLeftCell="A4" workbookViewId="0">
      <selection activeCell="C3" sqref="C3"/>
    </sheetView>
  </sheetViews>
  <sheetFormatPr baseColWidth="10" defaultRowHeight="14.5" x14ac:dyDescent="0.35"/>
  <cols>
    <col min="2" max="2" width="20.7265625" customWidth="1"/>
    <col min="3" max="19" width="15.7265625" customWidth="1"/>
    <col min="258" max="258" width="20.7265625" customWidth="1"/>
    <col min="259" max="275" width="15.7265625" customWidth="1"/>
    <col min="514" max="514" width="20.7265625" customWidth="1"/>
    <col min="515" max="531" width="15.7265625" customWidth="1"/>
    <col min="770" max="770" width="20.7265625" customWidth="1"/>
    <col min="771" max="787" width="15.7265625" customWidth="1"/>
    <col min="1026" max="1026" width="20.7265625" customWidth="1"/>
    <col min="1027" max="1043" width="15.7265625" customWidth="1"/>
    <col min="1282" max="1282" width="20.7265625" customWidth="1"/>
    <col min="1283" max="1299" width="15.7265625" customWidth="1"/>
    <col min="1538" max="1538" width="20.7265625" customWidth="1"/>
    <col min="1539" max="1555" width="15.7265625" customWidth="1"/>
    <col min="1794" max="1794" width="20.7265625" customWidth="1"/>
    <col min="1795" max="1811" width="15.7265625" customWidth="1"/>
    <col min="2050" max="2050" width="20.7265625" customWidth="1"/>
    <col min="2051" max="2067" width="15.7265625" customWidth="1"/>
    <col min="2306" max="2306" width="20.7265625" customWidth="1"/>
    <col min="2307" max="2323" width="15.7265625" customWidth="1"/>
    <col min="2562" max="2562" width="20.7265625" customWidth="1"/>
    <col min="2563" max="2579" width="15.7265625" customWidth="1"/>
    <col min="2818" max="2818" width="20.7265625" customWidth="1"/>
    <col min="2819" max="2835" width="15.7265625" customWidth="1"/>
    <col min="3074" max="3074" width="20.7265625" customWidth="1"/>
    <col min="3075" max="3091" width="15.7265625" customWidth="1"/>
    <col min="3330" max="3330" width="20.7265625" customWidth="1"/>
    <col min="3331" max="3347" width="15.7265625" customWidth="1"/>
    <col min="3586" max="3586" width="20.7265625" customWidth="1"/>
    <col min="3587" max="3603" width="15.7265625" customWidth="1"/>
    <col min="3842" max="3842" width="20.7265625" customWidth="1"/>
    <col min="3843" max="3859" width="15.7265625" customWidth="1"/>
    <col min="4098" max="4098" width="20.7265625" customWidth="1"/>
    <col min="4099" max="4115" width="15.7265625" customWidth="1"/>
    <col min="4354" max="4354" width="20.7265625" customWidth="1"/>
    <col min="4355" max="4371" width="15.7265625" customWidth="1"/>
    <col min="4610" max="4610" width="20.7265625" customWidth="1"/>
    <col min="4611" max="4627" width="15.7265625" customWidth="1"/>
    <col min="4866" max="4866" width="20.7265625" customWidth="1"/>
    <col min="4867" max="4883" width="15.7265625" customWidth="1"/>
    <col min="5122" max="5122" width="20.7265625" customWidth="1"/>
    <col min="5123" max="5139" width="15.7265625" customWidth="1"/>
    <col min="5378" max="5378" width="20.7265625" customWidth="1"/>
    <col min="5379" max="5395" width="15.7265625" customWidth="1"/>
    <col min="5634" max="5634" width="20.7265625" customWidth="1"/>
    <col min="5635" max="5651" width="15.7265625" customWidth="1"/>
    <col min="5890" max="5890" width="20.7265625" customWidth="1"/>
    <col min="5891" max="5907" width="15.7265625" customWidth="1"/>
    <col min="6146" max="6146" width="20.7265625" customWidth="1"/>
    <col min="6147" max="6163" width="15.7265625" customWidth="1"/>
    <col min="6402" max="6402" width="20.7265625" customWidth="1"/>
    <col min="6403" max="6419" width="15.7265625" customWidth="1"/>
    <col min="6658" max="6658" width="20.7265625" customWidth="1"/>
    <col min="6659" max="6675" width="15.7265625" customWidth="1"/>
    <col min="6914" max="6914" width="20.7265625" customWidth="1"/>
    <col min="6915" max="6931" width="15.7265625" customWidth="1"/>
    <col min="7170" max="7170" width="20.7265625" customWidth="1"/>
    <col min="7171" max="7187" width="15.7265625" customWidth="1"/>
    <col min="7426" max="7426" width="20.7265625" customWidth="1"/>
    <col min="7427" max="7443" width="15.7265625" customWidth="1"/>
    <col min="7682" max="7682" width="20.7265625" customWidth="1"/>
    <col min="7683" max="7699" width="15.7265625" customWidth="1"/>
    <col min="7938" max="7938" width="20.7265625" customWidth="1"/>
    <col min="7939" max="7955" width="15.7265625" customWidth="1"/>
    <col min="8194" max="8194" width="20.7265625" customWidth="1"/>
    <col min="8195" max="8211" width="15.7265625" customWidth="1"/>
    <col min="8450" max="8450" width="20.7265625" customWidth="1"/>
    <col min="8451" max="8467" width="15.7265625" customWidth="1"/>
    <col min="8706" max="8706" width="20.7265625" customWidth="1"/>
    <col min="8707" max="8723" width="15.7265625" customWidth="1"/>
    <col min="8962" max="8962" width="20.7265625" customWidth="1"/>
    <col min="8963" max="8979" width="15.7265625" customWidth="1"/>
    <col min="9218" max="9218" width="20.7265625" customWidth="1"/>
    <col min="9219" max="9235" width="15.7265625" customWidth="1"/>
    <col min="9474" max="9474" width="20.7265625" customWidth="1"/>
    <col min="9475" max="9491" width="15.7265625" customWidth="1"/>
    <col min="9730" max="9730" width="20.7265625" customWidth="1"/>
    <col min="9731" max="9747" width="15.7265625" customWidth="1"/>
    <col min="9986" max="9986" width="20.7265625" customWidth="1"/>
    <col min="9987" max="10003" width="15.7265625" customWidth="1"/>
    <col min="10242" max="10242" width="20.7265625" customWidth="1"/>
    <col min="10243" max="10259" width="15.7265625" customWidth="1"/>
    <col min="10498" max="10498" width="20.7265625" customWidth="1"/>
    <col min="10499" max="10515" width="15.7265625" customWidth="1"/>
    <col min="10754" max="10754" width="20.7265625" customWidth="1"/>
    <col min="10755" max="10771" width="15.7265625" customWidth="1"/>
    <col min="11010" max="11010" width="20.7265625" customWidth="1"/>
    <col min="11011" max="11027" width="15.7265625" customWidth="1"/>
    <col min="11266" max="11266" width="20.7265625" customWidth="1"/>
    <col min="11267" max="11283" width="15.7265625" customWidth="1"/>
    <col min="11522" max="11522" width="20.7265625" customWidth="1"/>
    <col min="11523" max="11539" width="15.7265625" customWidth="1"/>
    <col min="11778" max="11778" width="20.7265625" customWidth="1"/>
    <col min="11779" max="11795" width="15.7265625" customWidth="1"/>
    <col min="12034" max="12034" width="20.7265625" customWidth="1"/>
    <col min="12035" max="12051" width="15.7265625" customWidth="1"/>
    <col min="12290" max="12290" width="20.7265625" customWidth="1"/>
    <col min="12291" max="12307" width="15.7265625" customWidth="1"/>
    <col min="12546" max="12546" width="20.7265625" customWidth="1"/>
    <col min="12547" max="12563" width="15.7265625" customWidth="1"/>
    <col min="12802" max="12802" width="20.7265625" customWidth="1"/>
    <col min="12803" max="12819" width="15.7265625" customWidth="1"/>
    <col min="13058" max="13058" width="20.7265625" customWidth="1"/>
    <col min="13059" max="13075" width="15.7265625" customWidth="1"/>
    <col min="13314" max="13314" width="20.7265625" customWidth="1"/>
    <col min="13315" max="13331" width="15.7265625" customWidth="1"/>
    <col min="13570" max="13570" width="20.7265625" customWidth="1"/>
    <col min="13571" max="13587" width="15.7265625" customWidth="1"/>
    <col min="13826" max="13826" width="20.7265625" customWidth="1"/>
    <col min="13827" max="13843" width="15.7265625" customWidth="1"/>
    <col min="14082" max="14082" width="20.7265625" customWidth="1"/>
    <col min="14083" max="14099" width="15.7265625" customWidth="1"/>
    <col min="14338" max="14338" width="20.7265625" customWidth="1"/>
    <col min="14339" max="14355" width="15.7265625" customWidth="1"/>
    <col min="14594" max="14594" width="20.7265625" customWidth="1"/>
    <col min="14595" max="14611" width="15.7265625" customWidth="1"/>
    <col min="14850" max="14850" width="20.7265625" customWidth="1"/>
    <col min="14851" max="14867" width="15.7265625" customWidth="1"/>
    <col min="15106" max="15106" width="20.7265625" customWidth="1"/>
    <col min="15107" max="15123" width="15.7265625" customWidth="1"/>
    <col min="15362" max="15362" width="20.7265625" customWidth="1"/>
    <col min="15363" max="15379" width="15.7265625" customWidth="1"/>
    <col min="15618" max="15618" width="20.7265625" customWidth="1"/>
    <col min="15619" max="15635" width="15.7265625" customWidth="1"/>
    <col min="15874" max="15874" width="20.7265625" customWidth="1"/>
    <col min="15875" max="15891" width="15.7265625" customWidth="1"/>
    <col min="16130" max="16130" width="20.7265625" customWidth="1"/>
    <col min="16131" max="16147" width="15.7265625" customWidth="1"/>
  </cols>
  <sheetData>
    <row r="1" spans="1:19" x14ac:dyDescent="0.35">
      <c r="A1" s="1" t="s">
        <v>90</v>
      </c>
      <c r="B1" s="2"/>
      <c r="C1" s="2"/>
      <c r="D1" s="2"/>
      <c r="E1" s="2"/>
      <c r="F1" s="2"/>
      <c r="G1" s="3"/>
      <c r="K1" s="4"/>
    </row>
    <row r="2" spans="1:19" x14ac:dyDescent="0.35">
      <c r="A2" s="6" t="s">
        <v>1</v>
      </c>
      <c r="B2" s="2"/>
      <c r="D2" s="7"/>
      <c r="E2" s="8"/>
      <c r="F2" s="8"/>
      <c r="G2" s="8"/>
      <c r="K2" s="4"/>
    </row>
    <row r="3" spans="1:19" x14ac:dyDescent="0.35">
      <c r="A3" s="9" t="s">
        <v>2</v>
      </c>
      <c r="B3" s="2"/>
      <c r="D3" s="7"/>
      <c r="E3" s="10"/>
      <c r="F3" s="8"/>
      <c r="G3" s="8"/>
      <c r="K3" s="4"/>
    </row>
    <row r="4" spans="1:19" x14ac:dyDescent="0.35">
      <c r="A4" s="11" t="s">
        <v>3</v>
      </c>
      <c r="B4" s="12"/>
      <c r="C4" s="12"/>
      <c r="D4" s="12"/>
      <c r="E4" s="8"/>
      <c r="F4" s="8"/>
      <c r="G4" s="8"/>
      <c r="K4" s="4"/>
    </row>
    <row r="5" spans="1:19" x14ac:dyDescent="0.35">
      <c r="A5" s="13" t="s">
        <v>4</v>
      </c>
      <c r="B5" s="14" t="s">
        <v>5</v>
      </c>
      <c r="C5" s="68" t="s">
        <v>115</v>
      </c>
      <c r="D5" s="7"/>
      <c r="E5" s="8"/>
      <c r="F5" s="8"/>
      <c r="G5" s="8"/>
      <c r="K5" s="4"/>
    </row>
    <row r="6" spans="1:19" x14ac:dyDescent="0.35">
      <c r="A6" s="54" t="s">
        <v>6</v>
      </c>
      <c r="B6" s="55" t="s">
        <v>7</v>
      </c>
      <c r="C6" s="56" t="s">
        <v>91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2"/>
    </row>
    <row r="7" spans="1:19" x14ac:dyDescent="0.35">
      <c r="A7" s="54"/>
      <c r="B7" s="55"/>
      <c r="C7" s="59" t="s">
        <v>9</v>
      </c>
      <c r="D7" s="63" t="s">
        <v>10</v>
      </c>
      <c r="E7" s="63" t="s">
        <v>11</v>
      </c>
      <c r="F7" s="63" t="s">
        <v>12</v>
      </c>
      <c r="G7" s="63" t="s">
        <v>13</v>
      </c>
      <c r="H7" s="63" t="s">
        <v>14</v>
      </c>
      <c r="I7" s="63" t="s">
        <v>15</v>
      </c>
      <c r="J7" s="63" t="s">
        <v>16</v>
      </c>
      <c r="K7" s="63" t="s">
        <v>17</v>
      </c>
      <c r="L7" s="63" t="s">
        <v>18</v>
      </c>
      <c r="M7" s="63" t="s">
        <v>19</v>
      </c>
      <c r="N7" s="63" t="s">
        <v>20</v>
      </c>
      <c r="O7" s="63" t="s">
        <v>21</v>
      </c>
      <c r="P7" s="63" t="s">
        <v>22</v>
      </c>
      <c r="Q7" s="63" t="s">
        <v>23</v>
      </c>
      <c r="R7" s="63" t="s">
        <v>24</v>
      </c>
      <c r="S7" s="65" t="s">
        <v>25</v>
      </c>
    </row>
    <row r="8" spans="1:19" x14ac:dyDescent="0.35">
      <c r="A8" s="54"/>
      <c r="B8" s="55"/>
      <c r="C8" s="60"/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5"/>
    </row>
    <row r="9" spans="1:19" x14ac:dyDescent="0.35">
      <c r="A9" s="24" t="s">
        <v>26</v>
      </c>
      <c r="B9" s="24" t="s">
        <v>27</v>
      </c>
      <c r="C9" s="25" t="s">
        <v>92</v>
      </c>
      <c r="D9" s="26" t="s">
        <v>93</v>
      </c>
      <c r="E9" s="27" t="s">
        <v>94</v>
      </c>
      <c r="F9" s="27" t="s">
        <v>95</v>
      </c>
      <c r="G9" s="27" t="s">
        <v>96</v>
      </c>
      <c r="H9" s="27" t="s">
        <v>97</v>
      </c>
      <c r="I9" s="27" t="s">
        <v>98</v>
      </c>
      <c r="J9" s="27" t="s">
        <v>99</v>
      </c>
      <c r="K9" s="27" t="s">
        <v>100</v>
      </c>
      <c r="L9" s="27" t="s">
        <v>101</v>
      </c>
      <c r="M9" s="27" t="s">
        <v>102</v>
      </c>
      <c r="N9" s="27" t="s">
        <v>103</v>
      </c>
      <c r="O9" s="27" t="s">
        <v>104</v>
      </c>
      <c r="P9" s="27" t="s">
        <v>105</v>
      </c>
      <c r="Q9" s="27" t="s">
        <v>106</v>
      </c>
      <c r="R9" s="27" t="s">
        <v>107</v>
      </c>
      <c r="S9" s="28" t="s">
        <v>108</v>
      </c>
    </row>
    <row r="10" spans="1:19" x14ac:dyDescent="0.35">
      <c r="A10" s="47" t="s">
        <v>45</v>
      </c>
      <c r="B10" s="47" t="s">
        <v>46</v>
      </c>
      <c r="C10" s="69">
        <f>rémunérations!C10/'effectifs salariés'!C10</f>
        <v>40552.198391399681</v>
      </c>
      <c r="D10" s="69">
        <f>rémunérations!D10/'effectifs salariés'!D10</f>
        <v>27870.729534662867</v>
      </c>
      <c r="E10" s="69">
        <f>rémunérations!E10/'effectifs salariés'!E10</f>
        <v>45229.205728884226</v>
      </c>
      <c r="F10" s="69">
        <f>rémunérations!F10/'effectifs salariés'!F10</f>
        <v>33667.635054629653</v>
      </c>
      <c r="G10" s="69">
        <f>rémunérations!G10/'effectifs salariés'!G10</f>
        <v>52821.471851594666</v>
      </c>
      <c r="H10" s="69">
        <f>rémunérations!H10/'effectifs salariés'!H10</f>
        <v>53145.301221779548</v>
      </c>
      <c r="I10" s="69">
        <f>rémunérations!I10/'effectifs salariés'!I10</f>
        <v>46239.066944872684</v>
      </c>
      <c r="J10" s="69">
        <f>rémunérations!J10/'effectifs salariés'!J10</f>
        <v>32570.505547379369</v>
      </c>
      <c r="K10" s="69">
        <f>rémunérations!K10/'effectifs salariés'!K10</f>
        <v>37085.654469084766</v>
      </c>
      <c r="L10" s="69">
        <f>rémunérations!L10/'effectifs salariés'!L10</f>
        <v>38345.649530853727</v>
      </c>
      <c r="M10" s="69">
        <f>rémunérations!M10/'effectifs salariés'!M10</f>
        <v>25769.559172948488</v>
      </c>
      <c r="N10" s="69">
        <f>rémunérations!N10/'effectifs salariés'!N10</f>
        <v>52853.882890314351</v>
      </c>
      <c r="O10" s="69">
        <f>rémunérations!O10/'effectifs salariés'!O10</f>
        <v>61840.831677223156</v>
      </c>
      <c r="P10" s="69">
        <f>rémunérations!P10/'effectifs salariés'!P10</f>
        <v>39096.797954618953</v>
      </c>
      <c r="Q10" s="69">
        <f>rémunérations!Q10/'effectifs salariés'!Q10</f>
        <v>45194.529401047315</v>
      </c>
      <c r="R10" s="69">
        <f>rémunérations!R10/'effectifs salariés'!R10</f>
        <v>34406.410702197056</v>
      </c>
      <c r="S10" s="69">
        <f>rémunérations!S10/'effectifs salariés'!S10</f>
        <v>32400.432860607594</v>
      </c>
    </row>
    <row r="11" spans="1:19" x14ac:dyDescent="0.35">
      <c r="A11" s="47" t="s">
        <v>47</v>
      </c>
      <c r="B11" s="47" t="s">
        <v>48</v>
      </c>
      <c r="C11" s="69">
        <f>rémunérations!C11/'effectifs salariés'!C11</f>
        <v>28973.137943659982</v>
      </c>
      <c r="D11" s="69">
        <f>rémunérations!D11/'effectifs salariés'!D11</f>
        <v>23323.550973123263</v>
      </c>
      <c r="E11" s="69">
        <f>rémunérations!E11/'effectifs salariés'!E11</f>
        <v>34891.488756613755</v>
      </c>
      <c r="F11" s="69">
        <f>rémunérations!F11/'effectifs salariés'!F11</f>
        <v>35089.248561565015</v>
      </c>
      <c r="G11" s="69">
        <f>rémunérations!G11/'effectifs salariés'!G11</f>
        <v>33244.195571955723</v>
      </c>
      <c r="H11" s="69">
        <f>rémunérations!H11/'effectifs salariés'!H11</f>
        <v>30470.09214092141</v>
      </c>
      <c r="I11" s="69">
        <f>rémunérations!I11/'effectifs salariés'!I11</f>
        <v>31069.66748239825</v>
      </c>
      <c r="J11" s="69">
        <f>rémunérations!J11/'effectifs salariés'!J11</f>
        <v>24221.671065582734</v>
      </c>
      <c r="K11" s="69">
        <f>rémunérations!K11/'effectifs salariés'!K11</f>
        <v>27089.33003990856</v>
      </c>
      <c r="L11" s="69">
        <f>rémunérations!L11/'effectifs salariés'!L11</f>
        <v>30775.883851725608</v>
      </c>
      <c r="M11" s="69">
        <f>rémunérations!M11/'effectifs salariés'!M11</f>
        <v>21354.906976744187</v>
      </c>
      <c r="N11" s="69">
        <f>rémunérations!N11/'effectifs salariés'!N11</f>
        <v>36808.155715811969</v>
      </c>
      <c r="O11" s="69">
        <f>rémunérations!O11/'effectifs salariés'!O11</f>
        <v>38659.738004569685</v>
      </c>
      <c r="P11" s="69">
        <f>rémunérations!P11/'effectifs salariés'!P11</f>
        <v>28724.325871941695</v>
      </c>
      <c r="Q11" s="69">
        <f>rémunérations!Q11/'effectifs salariés'!Q11</f>
        <v>35838.440774618241</v>
      </c>
      <c r="R11" s="69">
        <f>rémunérations!R11/'effectifs salariés'!R11</f>
        <v>27349.561187852771</v>
      </c>
      <c r="S11" s="69">
        <f>rémunérations!S11/'effectifs salariés'!S11</f>
        <v>24583.027762250793</v>
      </c>
    </row>
    <row r="12" spans="1:19" x14ac:dyDescent="0.35">
      <c r="A12" s="47" t="s">
        <v>49</v>
      </c>
      <c r="B12" s="47" t="s">
        <v>50</v>
      </c>
      <c r="C12" s="69">
        <f>rémunérations!C12/'effectifs salariés'!C12</f>
        <v>28925.845037360628</v>
      </c>
      <c r="D12" s="69">
        <f>rémunérations!D12/'effectifs salariés'!D12</f>
        <v>22341.64472367397</v>
      </c>
      <c r="E12" s="69">
        <f>rémunérations!E12/'effectifs salariés'!E12</f>
        <v>30410.613669769722</v>
      </c>
      <c r="F12" s="69">
        <f>rémunérations!F12/'effectifs salariés'!F12</f>
        <v>29348.599987678659</v>
      </c>
      <c r="G12" s="69">
        <f>rémunérations!G12/'effectifs salariés'!G12</f>
        <v>33499.222145709959</v>
      </c>
      <c r="H12" s="69">
        <f>rémunérations!H12/'effectifs salariés'!H12</f>
        <v>36496.885165562911</v>
      </c>
      <c r="I12" s="69">
        <f>rémunérations!I12/'effectifs salariés'!I12</f>
        <v>33535.587500776543</v>
      </c>
      <c r="J12" s="69">
        <f>rémunérations!J12/'effectifs salariés'!J12</f>
        <v>24478.512575324639</v>
      </c>
      <c r="K12" s="69">
        <f>rémunérations!K12/'effectifs salariés'!K12</f>
        <v>27686.993305118489</v>
      </c>
      <c r="L12" s="69">
        <f>rémunérations!L12/'effectifs salariés'!L12</f>
        <v>29008.286026901642</v>
      </c>
      <c r="M12" s="69">
        <f>rémunérations!M12/'effectifs salariés'!M12</f>
        <v>21091.217294100679</v>
      </c>
      <c r="N12" s="69">
        <f>rémunérations!N12/'effectifs salariés'!N12</f>
        <v>33745.405178837558</v>
      </c>
      <c r="O12" s="69">
        <f>rémunérations!O12/'effectifs salariés'!O12</f>
        <v>37810.042963196967</v>
      </c>
      <c r="P12" s="69">
        <f>rémunérations!P12/'effectifs salariés'!P12</f>
        <v>28128.792819429778</v>
      </c>
      <c r="Q12" s="69">
        <f>rémunérations!Q12/'effectifs salariés'!Q12</f>
        <v>36979.725793421814</v>
      </c>
      <c r="R12" s="69">
        <f>rémunérations!R12/'effectifs salariés'!R12</f>
        <v>26842.817900150669</v>
      </c>
      <c r="S12" s="69">
        <f>rémunérations!S12/'effectifs salariés'!S12</f>
        <v>23944.288970032736</v>
      </c>
    </row>
    <row r="13" spans="1:19" x14ac:dyDescent="0.35">
      <c r="A13" s="47" t="s">
        <v>51</v>
      </c>
      <c r="B13" s="47" t="s">
        <v>52</v>
      </c>
      <c r="C13" s="69">
        <f>rémunérations!C13/'effectifs salariés'!C13</f>
        <v>30300.936402532458</v>
      </c>
      <c r="D13" s="69">
        <f>rémunérations!D13/'effectifs salariés'!D13</f>
        <v>20203.797574070391</v>
      </c>
      <c r="E13" s="69">
        <f>rémunérations!E13/'effectifs salariés'!E13</f>
        <v>41514.938917386607</v>
      </c>
      <c r="F13" s="69">
        <f>rémunérations!F13/'effectifs salariés'!F13</f>
        <v>26596.831995593326</v>
      </c>
      <c r="G13" s="69">
        <f>rémunérations!G13/'effectifs salariés'!G13</f>
        <v>38929.248245218623</v>
      </c>
      <c r="H13" s="69">
        <f>rémunérations!H13/'effectifs salariés'!H13</f>
        <v>35963.124312508815</v>
      </c>
      <c r="I13" s="69">
        <f>rémunérations!I13/'effectifs salariés'!I13</f>
        <v>36621.103635691201</v>
      </c>
      <c r="J13" s="69">
        <f>rémunérations!J13/'effectifs salariés'!J13</f>
        <v>25483.795596466072</v>
      </c>
      <c r="K13" s="69">
        <f>rémunérations!K13/'effectifs salariés'!K13</f>
        <v>26891.372537466763</v>
      </c>
      <c r="L13" s="69">
        <f>rémunérations!L13/'effectifs salariés'!L13</f>
        <v>31916.528315329808</v>
      </c>
      <c r="M13" s="69">
        <f>rémunérations!M13/'effectifs salariés'!M13</f>
        <v>21076.411916917266</v>
      </c>
      <c r="N13" s="69">
        <f>rémunérations!N13/'effectifs salariés'!N13</f>
        <v>34542.51154503991</v>
      </c>
      <c r="O13" s="69">
        <f>rémunérations!O13/'effectifs salariés'!O13</f>
        <v>39796.438554948392</v>
      </c>
      <c r="P13" s="69">
        <f>rémunérations!P13/'effectifs salariés'!P13</f>
        <v>29272.760553633219</v>
      </c>
      <c r="Q13" s="69">
        <f>rémunérations!Q13/'effectifs salariés'!Q13</f>
        <v>36171.115970113904</v>
      </c>
      <c r="R13" s="69">
        <f>rémunérations!R13/'effectifs salariés'!R13</f>
        <v>27277.176298710579</v>
      </c>
      <c r="S13" s="69">
        <f>rémunérations!S13/'effectifs salariés'!S13</f>
        <v>24183.235996003055</v>
      </c>
    </row>
    <row r="14" spans="1:19" x14ac:dyDescent="0.35">
      <c r="A14" s="47" t="s">
        <v>53</v>
      </c>
      <c r="B14" s="47" t="s">
        <v>54</v>
      </c>
      <c r="C14" s="69">
        <f>rémunérations!C14/'effectifs salariés'!C14</f>
        <v>29376.582615278607</v>
      </c>
      <c r="D14" s="69">
        <f>rémunérations!D14/'effectifs salariés'!D14</f>
        <v>20964.058527477879</v>
      </c>
      <c r="E14" s="69">
        <f>rémunérations!E14/'effectifs salariés'!E14</f>
        <v>35245.265196662695</v>
      </c>
      <c r="F14" s="69">
        <f>rémunérations!F14/'effectifs salariés'!F14</f>
        <v>27685.188400177267</v>
      </c>
      <c r="G14" s="69">
        <f>rémunérations!G14/'effectifs salariés'!G14</f>
        <v>36702.944285824524</v>
      </c>
      <c r="H14" s="69">
        <f>rémunérations!H14/'effectifs salariés'!H14</f>
        <v>39020.710036556993</v>
      </c>
      <c r="I14" s="69">
        <f>rémunérations!I14/'effectifs salariés'!I14</f>
        <v>32599.882968647547</v>
      </c>
      <c r="J14" s="69">
        <f>rémunérations!J14/'effectifs salariés'!J14</f>
        <v>24805.461081204299</v>
      </c>
      <c r="K14" s="69">
        <f>rémunérations!K14/'effectifs salariés'!K14</f>
        <v>26966.162077711269</v>
      </c>
      <c r="L14" s="69">
        <f>rémunérations!L14/'effectifs salariés'!L14</f>
        <v>29631.030539253683</v>
      </c>
      <c r="M14" s="69">
        <f>rémunérations!M14/'effectifs salariés'!M14</f>
        <v>21073.067778706922</v>
      </c>
      <c r="N14" s="69">
        <f>rémunérations!N14/'effectifs salariés'!N14</f>
        <v>38349.854549512682</v>
      </c>
      <c r="O14" s="69">
        <f>rémunérations!O14/'effectifs salariés'!O14</f>
        <v>38717.221679114693</v>
      </c>
      <c r="P14" s="69">
        <f>rémunérations!P14/'effectifs salariés'!P14</f>
        <v>27849.707015130673</v>
      </c>
      <c r="Q14" s="69">
        <f>rémunérations!Q14/'effectifs salariés'!Q14</f>
        <v>36191.005341556294</v>
      </c>
      <c r="R14" s="69">
        <f>rémunérations!R14/'effectifs salariés'!R14</f>
        <v>27235.535853355337</v>
      </c>
      <c r="S14" s="69">
        <f>rémunérations!S14/'effectifs salariés'!S14</f>
        <v>23455.344167998173</v>
      </c>
    </row>
    <row r="15" spans="1:19" x14ac:dyDescent="0.35">
      <c r="A15" s="47" t="s">
        <v>55</v>
      </c>
      <c r="B15" s="47" t="s">
        <v>56</v>
      </c>
      <c r="C15" s="69">
        <f>rémunérations!C15/'effectifs salariés'!C15</f>
        <v>28071.262383915306</v>
      </c>
      <c r="D15" s="69">
        <f>rémunérations!D15/'effectifs salariés'!D15</f>
        <v>20359.153218110485</v>
      </c>
      <c r="E15" s="69">
        <f>rémunérations!E15/'effectifs salariés'!E15</f>
        <v>32899.589676671014</v>
      </c>
      <c r="F15" s="69">
        <f>rémunérations!F15/'effectifs salariés'!F15</f>
        <v>26239.665528113506</v>
      </c>
      <c r="G15" s="69">
        <f>rémunérations!G15/'effectifs salariés'!G15</f>
        <v>33772.467549158209</v>
      </c>
      <c r="H15" s="69">
        <f>rémunérations!H15/'effectifs salariés'!H15</f>
        <v>33718.722446492495</v>
      </c>
      <c r="I15" s="69">
        <f>rémunérations!I15/'effectifs salariés'!I15</f>
        <v>31503.866273079173</v>
      </c>
      <c r="J15" s="69">
        <f>rémunérations!J15/'effectifs salariés'!J15</f>
        <v>24041.148233914701</v>
      </c>
      <c r="K15" s="69">
        <f>rémunérations!K15/'effectifs salariés'!K15</f>
        <v>26122.446663109153</v>
      </c>
      <c r="L15" s="69">
        <f>rémunérations!L15/'effectifs salariés'!L15</f>
        <v>28198.801946028856</v>
      </c>
      <c r="M15" s="69">
        <f>rémunérations!M15/'effectifs salariés'!M15</f>
        <v>21345.093231821407</v>
      </c>
      <c r="N15" s="69">
        <f>rémunérations!N15/'effectifs salariés'!N15</f>
        <v>36143.849015790613</v>
      </c>
      <c r="O15" s="69">
        <f>rémunérations!O15/'effectifs salariés'!O15</f>
        <v>38119.869789842385</v>
      </c>
      <c r="P15" s="69">
        <f>rémunérations!P15/'effectifs salariés'!P15</f>
        <v>28240.32549911549</v>
      </c>
      <c r="Q15" s="69">
        <f>rémunérations!Q15/'effectifs salariés'!Q15</f>
        <v>36098.196641535302</v>
      </c>
      <c r="R15" s="69">
        <f>rémunérations!R15/'effectifs salariés'!R15</f>
        <v>27110.121397595653</v>
      </c>
      <c r="S15" s="69">
        <f>rémunérations!S15/'effectifs salariés'!S15</f>
        <v>23947.628876934315</v>
      </c>
    </row>
    <row r="16" spans="1:19" x14ac:dyDescent="0.35">
      <c r="A16" s="47" t="s">
        <v>57</v>
      </c>
      <c r="B16" s="47" t="s">
        <v>58</v>
      </c>
      <c r="C16" s="69">
        <f>rémunérations!C16/'effectifs salariés'!C16</f>
        <v>28729.572102279926</v>
      </c>
      <c r="D16" s="69">
        <f>rémunérations!D16/'effectifs salariés'!D16</f>
        <v>21816.958804675716</v>
      </c>
      <c r="E16" s="69">
        <f>rémunérations!E16/'effectifs salariés'!E16</f>
        <v>32306.950773195877</v>
      </c>
      <c r="F16" s="69">
        <f>rémunérations!F16/'effectifs salariés'!F16</f>
        <v>26493.526447821099</v>
      </c>
      <c r="G16" s="69">
        <f>rémunérations!G16/'effectifs salariés'!G16</f>
        <v>36843.211633896601</v>
      </c>
      <c r="H16" s="69">
        <f>rémunérations!H16/'effectifs salariés'!H16</f>
        <v>30518.134303215928</v>
      </c>
      <c r="I16" s="69">
        <f>rémunérations!I16/'effectifs salariés'!I16</f>
        <v>32563.250499134832</v>
      </c>
      <c r="J16" s="69">
        <f>rémunérations!J16/'effectifs salariés'!J16</f>
        <v>24164.601424105593</v>
      </c>
      <c r="K16" s="69">
        <f>rémunérations!K16/'effectifs salariés'!K16</f>
        <v>26733.962191392224</v>
      </c>
      <c r="L16" s="69">
        <f>rémunérations!L16/'effectifs salariés'!L16</f>
        <v>30799.962878637893</v>
      </c>
      <c r="M16" s="69">
        <f>rémunérations!M16/'effectifs salariés'!M16</f>
        <v>21187.504627532198</v>
      </c>
      <c r="N16" s="69">
        <f>rémunérations!N16/'effectifs salariés'!N16</f>
        <v>36168.815029985009</v>
      </c>
      <c r="O16" s="69">
        <f>rémunérations!O16/'effectifs salariés'!O16</f>
        <v>39305.632204065361</v>
      </c>
      <c r="P16" s="69">
        <f>rémunérations!P16/'effectifs salariés'!P16</f>
        <v>27735.604745925215</v>
      </c>
      <c r="Q16" s="69">
        <f>rémunérations!Q16/'effectifs salariés'!Q16</f>
        <v>36752.991184658211</v>
      </c>
      <c r="R16" s="69">
        <f>rémunérations!R16/'effectifs salariés'!R16</f>
        <v>26937.958514820893</v>
      </c>
      <c r="S16" s="69">
        <f>rémunérations!S16/'effectifs salariés'!S16</f>
        <v>25236.14006849315</v>
      </c>
    </row>
    <row r="17" spans="1:19" x14ac:dyDescent="0.35">
      <c r="A17" s="47" t="s">
        <v>59</v>
      </c>
      <c r="B17" s="47" t="s">
        <v>60</v>
      </c>
      <c r="C17" s="69">
        <f>rémunérations!C17/'effectifs salariés'!C17</f>
        <v>29692.213028518549</v>
      </c>
      <c r="D17" s="69">
        <f>rémunérations!D17/'effectifs salariés'!D17</f>
        <v>20511.365574146228</v>
      </c>
      <c r="E17" s="69">
        <f>rémunérations!E17/'effectifs salariés'!E17</f>
        <v>35620.397671186925</v>
      </c>
      <c r="F17" s="69">
        <f>rémunérations!F17/'effectifs salariés'!F17</f>
        <v>30878.292379951796</v>
      </c>
      <c r="G17" s="69">
        <f>rémunérations!G17/'effectifs salariés'!G17</f>
        <v>35329.043212365592</v>
      </c>
      <c r="H17" s="69">
        <f>rémunérations!H17/'effectifs salariés'!H17</f>
        <v>33202.973532833508</v>
      </c>
      <c r="I17" s="69">
        <f>rémunérations!I17/'effectifs salariés'!I17</f>
        <v>33284.738974860287</v>
      </c>
      <c r="J17" s="69">
        <f>rémunérations!J17/'effectifs salariés'!J17</f>
        <v>26468.47264728868</v>
      </c>
      <c r="K17" s="69">
        <f>rémunérations!K17/'effectifs salariés'!K17</f>
        <v>27573.879363908563</v>
      </c>
      <c r="L17" s="69">
        <f>rémunérations!L17/'effectifs salariés'!L17</f>
        <v>30572.552097757347</v>
      </c>
      <c r="M17" s="69">
        <f>rémunérations!M17/'effectifs salariés'!M17</f>
        <v>21500.735288418062</v>
      </c>
      <c r="N17" s="69">
        <f>rémunérations!N17/'effectifs salariés'!N17</f>
        <v>37063.056200503961</v>
      </c>
      <c r="O17" s="69">
        <f>rémunérations!O17/'effectifs salariés'!O17</f>
        <v>45559.054541079589</v>
      </c>
      <c r="P17" s="69">
        <f>rémunérations!P17/'effectifs salariés'!P17</f>
        <v>30598.107499766509</v>
      </c>
      <c r="Q17" s="69">
        <f>rémunérations!Q17/'effectifs salariés'!Q17</f>
        <v>36898.972710796421</v>
      </c>
      <c r="R17" s="69">
        <f>rémunérations!R17/'effectifs salariés'!R17</f>
        <v>26608.001356534645</v>
      </c>
      <c r="S17" s="69">
        <f>rémunérations!S17/'effectifs salariés'!S17</f>
        <v>26374.541194372847</v>
      </c>
    </row>
    <row r="18" spans="1:19" x14ac:dyDescent="0.35">
      <c r="A18" s="47" t="s">
        <v>61</v>
      </c>
      <c r="B18" s="47" t="s">
        <v>62</v>
      </c>
      <c r="C18" s="69">
        <f>rémunérations!C18/'effectifs salariés'!C18</f>
        <v>29307.209352578291</v>
      </c>
      <c r="D18" s="69">
        <f>rémunérations!D18/'effectifs salariés'!D18</f>
        <v>22147.04799413812</v>
      </c>
      <c r="E18" s="69">
        <f>rémunérations!E18/'effectifs salariés'!E18</f>
        <v>37682.117889062276</v>
      </c>
      <c r="F18" s="69">
        <f>rémunérations!F18/'effectifs salariés'!F18</f>
        <v>26691.244135637509</v>
      </c>
      <c r="G18" s="69">
        <f>rémunérations!G18/'effectifs salariés'!G18</f>
        <v>33592.56410439757</v>
      </c>
      <c r="H18" s="69">
        <f>rémunérations!H18/'effectifs salariés'!H18</f>
        <v>32555.718825728727</v>
      </c>
      <c r="I18" s="69">
        <f>rémunérations!I18/'effectifs salariés'!I18</f>
        <v>33649.267891425705</v>
      </c>
      <c r="J18" s="69">
        <f>rémunérations!J18/'effectifs salariés'!J18</f>
        <v>25550.672036011387</v>
      </c>
      <c r="K18" s="69">
        <f>rémunérations!K18/'effectifs salariés'!K18</f>
        <v>26663.817454777763</v>
      </c>
      <c r="L18" s="69">
        <f>rémunérations!L18/'effectifs salariés'!L18</f>
        <v>30808.968597740535</v>
      </c>
      <c r="M18" s="69">
        <f>rémunérations!M18/'effectifs salariés'!M18</f>
        <v>20927.881621906268</v>
      </c>
      <c r="N18" s="69">
        <f>rémunérations!N18/'effectifs salariés'!N18</f>
        <v>38410.36528497409</v>
      </c>
      <c r="O18" s="69">
        <f>rémunérations!O18/'effectifs salariés'!O18</f>
        <v>38802.134021209517</v>
      </c>
      <c r="P18" s="69">
        <f>rémunérations!P18/'effectifs salariés'!P18</f>
        <v>29406.269014902264</v>
      </c>
      <c r="Q18" s="69">
        <f>rémunérations!Q18/'effectifs salariés'!Q18</f>
        <v>34969.933364941164</v>
      </c>
      <c r="R18" s="69">
        <f>rémunérations!R18/'effectifs salariés'!R18</f>
        <v>27701.64007076708</v>
      </c>
      <c r="S18" s="69">
        <f>rémunérations!S18/'effectifs salariés'!S18</f>
        <v>24948.356966641641</v>
      </c>
    </row>
    <row r="19" spans="1:19" x14ac:dyDescent="0.35">
      <c r="A19" s="47" t="s">
        <v>63</v>
      </c>
      <c r="B19" s="47" t="s">
        <v>64</v>
      </c>
      <c r="C19" s="69">
        <f>rémunérations!C19/'effectifs salariés'!C19</f>
        <v>31083.40044118795</v>
      </c>
      <c r="D19" s="69">
        <f>rémunérations!D19/'effectifs salariés'!D19</f>
        <v>21650.92163479565</v>
      </c>
      <c r="E19" s="69">
        <f>rémunérations!E19/'effectifs salariés'!E19</f>
        <v>38934.847991522976</v>
      </c>
      <c r="F19" s="69">
        <f>rémunérations!F19/'effectifs salariés'!F19</f>
        <v>32134.014295029341</v>
      </c>
      <c r="G19" s="69">
        <f>rémunérations!G19/'effectifs salariés'!G19</f>
        <v>36557.952900900898</v>
      </c>
      <c r="H19" s="69">
        <f>rémunérations!H19/'effectifs salariés'!H19</f>
        <v>33025.738644130986</v>
      </c>
      <c r="I19" s="69">
        <f>rémunérations!I19/'effectifs salariés'!I19</f>
        <v>36215.781308101541</v>
      </c>
      <c r="J19" s="69">
        <f>rémunérations!J19/'effectifs salariés'!J19</f>
        <v>27544.353941490128</v>
      </c>
      <c r="K19" s="69">
        <f>rémunérations!K19/'effectifs salariés'!K19</f>
        <v>29760.560856185148</v>
      </c>
      <c r="L19" s="69">
        <f>rémunérations!L19/'effectifs salariés'!L19</f>
        <v>29681.17655341842</v>
      </c>
      <c r="M19" s="69">
        <f>rémunérations!M19/'effectifs salariés'!M19</f>
        <v>22603.334519735341</v>
      </c>
      <c r="N19" s="69">
        <f>rémunérations!N19/'effectifs salariés'!N19</f>
        <v>39984.131723176964</v>
      </c>
      <c r="O19" s="69">
        <f>rémunérations!O19/'effectifs salariés'!O19</f>
        <v>42517.317328273981</v>
      </c>
      <c r="P19" s="69">
        <f>rémunérations!P19/'effectifs salariés'!P19</f>
        <v>29841.906094122751</v>
      </c>
      <c r="Q19" s="69">
        <f>rémunérations!Q19/'effectifs salariés'!Q19</f>
        <v>35693.10062492537</v>
      </c>
      <c r="R19" s="69">
        <f>rémunérations!R19/'effectifs salariés'!R19</f>
        <v>28500.084703399243</v>
      </c>
      <c r="S19" s="69">
        <f>rémunérations!S19/'effectifs salariés'!S19</f>
        <v>24838.056585587117</v>
      </c>
    </row>
    <row r="20" spans="1:19" x14ac:dyDescent="0.35">
      <c r="A20" s="47" t="s">
        <v>65</v>
      </c>
      <c r="B20" s="47" t="s">
        <v>66</v>
      </c>
      <c r="C20" s="69">
        <f>rémunérations!C20/'effectifs salariés'!C20</f>
        <v>29232.906371482175</v>
      </c>
      <c r="D20" s="69">
        <f>rémunérations!D20/'effectifs salariés'!D20</f>
        <v>22237.080158159599</v>
      </c>
      <c r="E20" s="69">
        <f>rémunérations!E20/'effectifs salariés'!E20</f>
        <v>31060.688674812031</v>
      </c>
      <c r="F20" s="69">
        <f>rémunérations!F20/'effectifs salariés'!F20</f>
        <v>25632.027572940046</v>
      </c>
      <c r="G20" s="69">
        <f>rémunérations!G20/'effectifs salariés'!G20</f>
        <v>40186.707207997191</v>
      </c>
      <c r="H20" s="69">
        <f>rémunérations!H20/'effectifs salariés'!H20</f>
        <v>34444.882824325527</v>
      </c>
      <c r="I20" s="69">
        <f>rémunérations!I20/'effectifs salariés'!I20</f>
        <v>30595.037380660953</v>
      </c>
      <c r="J20" s="69">
        <f>rémunérations!J20/'effectifs salariés'!J20</f>
        <v>23987.266123526468</v>
      </c>
      <c r="K20" s="69">
        <f>rémunérations!K20/'effectifs salariés'!K20</f>
        <v>25770.692294359433</v>
      </c>
      <c r="L20" s="69">
        <f>rémunérations!L20/'effectifs salariés'!L20</f>
        <v>28634.315719306749</v>
      </c>
      <c r="M20" s="69">
        <f>rémunérations!M20/'effectifs salariés'!M20</f>
        <v>20498.079422382671</v>
      </c>
      <c r="N20" s="69">
        <f>rémunérations!N20/'effectifs salariés'!N20</f>
        <v>36580.240592227019</v>
      </c>
      <c r="O20" s="69">
        <f>rémunérations!O20/'effectifs salariés'!O20</f>
        <v>38355.324485500467</v>
      </c>
      <c r="P20" s="69">
        <f>rémunérations!P20/'effectifs salariés'!P20</f>
        <v>28495.958539368581</v>
      </c>
      <c r="Q20" s="69">
        <f>rémunérations!Q20/'effectifs salariés'!Q20</f>
        <v>39809.257705143304</v>
      </c>
      <c r="R20" s="69">
        <f>rémunérations!R20/'effectifs salariés'!R20</f>
        <v>27516.998734856967</v>
      </c>
      <c r="S20" s="69">
        <f>rémunérations!S20/'effectifs salariés'!S20</f>
        <v>25146.263240640659</v>
      </c>
    </row>
    <row r="21" spans="1:19" x14ac:dyDescent="0.35">
      <c r="A21" s="47" t="s">
        <v>67</v>
      </c>
      <c r="B21" s="47" t="s">
        <v>68</v>
      </c>
      <c r="C21" s="69">
        <f>rémunérations!C21/'effectifs salariés'!C21</f>
        <v>29286.778978232665</v>
      </c>
      <c r="D21" s="69">
        <f>rémunérations!D21/'effectifs salariés'!D21</f>
        <v>21829.575436599993</v>
      </c>
      <c r="E21" s="69">
        <f>rémunérations!E21/'effectifs salariés'!E21</f>
        <v>35392.442909135774</v>
      </c>
      <c r="F21" s="69">
        <f>rémunérations!F21/'effectifs salariés'!F21</f>
        <v>26297.986289186985</v>
      </c>
      <c r="G21" s="69">
        <f>rémunérations!G21/'effectifs salariés'!G21</f>
        <v>34950.422413288878</v>
      </c>
      <c r="H21" s="69">
        <f>rémunérations!H21/'effectifs salariés'!H21</f>
        <v>33654.049652241112</v>
      </c>
      <c r="I21" s="69">
        <f>rémunérations!I21/'effectifs salariés'!I21</f>
        <v>29947.526992962434</v>
      </c>
      <c r="J21" s="69">
        <f>rémunérations!J21/'effectifs salariés'!J21</f>
        <v>24635.936067959523</v>
      </c>
      <c r="K21" s="69">
        <f>rémunérations!K21/'effectifs salariés'!K21</f>
        <v>27124.262371031087</v>
      </c>
      <c r="L21" s="69">
        <f>rémunérations!L21/'effectifs salariés'!L21</f>
        <v>31793.16718111431</v>
      </c>
      <c r="M21" s="69">
        <f>rémunérations!M21/'effectifs salariés'!M21</f>
        <v>21230.250939328613</v>
      </c>
      <c r="N21" s="69">
        <f>rémunérations!N21/'effectifs salariés'!N21</f>
        <v>39356.660799445068</v>
      </c>
      <c r="O21" s="69">
        <f>rémunérations!O21/'effectifs salariés'!O21</f>
        <v>40655.584402497174</v>
      </c>
      <c r="P21" s="69">
        <f>rémunérations!P21/'effectifs salariés'!P21</f>
        <v>28974.146780684103</v>
      </c>
      <c r="Q21" s="69">
        <f>rémunérations!Q21/'effectifs salariés'!Q21</f>
        <v>36636.348299363672</v>
      </c>
      <c r="R21" s="69">
        <f>rémunérations!R21/'effectifs salariés'!R21</f>
        <v>27654.608700366491</v>
      </c>
      <c r="S21" s="69">
        <f>rémunérations!S21/'effectifs salariés'!S21</f>
        <v>25169.823985502942</v>
      </c>
    </row>
    <row r="22" spans="1:19" x14ac:dyDescent="0.35">
      <c r="A22" s="47" t="s">
        <v>69</v>
      </c>
      <c r="B22" s="47" t="s">
        <v>70</v>
      </c>
      <c r="C22" s="69">
        <f>rémunérations!C22/'effectifs salariés'!C22</f>
        <v>28895.710841438944</v>
      </c>
      <c r="D22" s="69">
        <f>rémunérations!D22/'effectifs salariés'!D22</f>
        <v>22103.750243427457</v>
      </c>
      <c r="E22" s="69">
        <f>rémunérations!E22/'effectifs salariés'!E22</f>
        <v>31328.82461709388</v>
      </c>
      <c r="F22" s="69">
        <f>rémunérations!F22/'effectifs salariés'!F22</f>
        <v>26715.678762678763</v>
      </c>
      <c r="G22" s="69">
        <f>rémunérations!G22/'effectifs salariés'!G22</f>
        <v>34724.474563953489</v>
      </c>
      <c r="H22" s="69">
        <f>rémunérations!H22/'effectifs salariés'!H22</f>
        <v>32959.571203971864</v>
      </c>
      <c r="I22" s="69">
        <f>rémunérations!I22/'effectifs salariés'!I22</f>
        <v>30826.120505742427</v>
      </c>
      <c r="J22" s="69">
        <f>rémunérations!J22/'effectifs salariés'!J22</f>
        <v>24631.069307758789</v>
      </c>
      <c r="K22" s="69">
        <f>rémunérations!K22/'effectifs salariés'!K22</f>
        <v>26578.074932551321</v>
      </c>
      <c r="L22" s="69">
        <f>rémunérations!L22/'effectifs salariés'!L22</f>
        <v>31701.676318953396</v>
      </c>
      <c r="M22" s="69">
        <f>rémunérations!M22/'effectifs salariés'!M22</f>
        <v>21385.724634204846</v>
      </c>
      <c r="N22" s="69">
        <f>rémunérations!N22/'effectifs salariés'!N22</f>
        <v>41931.951672069612</v>
      </c>
      <c r="O22" s="69">
        <f>rémunérations!O22/'effectifs salariés'!O22</f>
        <v>39561.992824039466</v>
      </c>
      <c r="P22" s="69">
        <f>rémunérations!P22/'effectifs salariés'!P22</f>
        <v>29201.035724137932</v>
      </c>
      <c r="Q22" s="69">
        <f>rémunérations!Q22/'effectifs salariés'!Q22</f>
        <v>36257.349025080854</v>
      </c>
      <c r="R22" s="69">
        <f>rémunérations!R22/'effectifs salariés'!R22</f>
        <v>27737.990059436357</v>
      </c>
      <c r="S22" s="69">
        <f>rémunérations!S22/'effectifs salariés'!S22</f>
        <v>25488.726070118923</v>
      </c>
    </row>
    <row r="23" spans="1:19" x14ac:dyDescent="0.35">
      <c r="A23" s="47" t="s">
        <v>71</v>
      </c>
      <c r="B23" s="47" t="s">
        <v>72</v>
      </c>
      <c r="C23" s="69">
        <f>rémunérations!C23/'effectifs salariés'!C23</f>
        <v>27538.774019446359</v>
      </c>
      <c r="D23" s="69">
        <f>rémunérations!D23/'effectifs salariés'!D23</f>
        <v>19075.144113562721</v>
      </c>
      <c r="E23" s="69">
        <f>rémunérations!E23/'effectifs salariés'!E23</f>
        <v>31175.800629590765</v>
      </c>
      <c r="F23" s="69">
        <f>rémunérations!F23/'effectifs salariés'!F23</f>
        <v>26771.909476389334</v>
      </c>
      <c r="G23" s="69">
        <f>rémunérations!G23/'effectifs salariés'!G23</f>
        <v>32591.461285128804</v>
      </c>
      <c r="H23" s="69">
        <f>rémunérations!H23/'effectifs salariés'!H23</f>
        <v>35951.482712215322</v>
      </c>
      <c r="I23" s="69">
        <f>rémunérations!I23/'effectifs salariés'!I23</f>
        <v>29687.339454017823</v>
      </c>
      <c r="J23" s="69">
        <f>rémunérations!J23/'effectifs salariés'!J23</f>
        <v>22863.298678276286</v>
      </c>
      <c r="K23" s="69">
        <f>rémunérations!K23/'effectifs salariés'!K23</f>
        <v>25678.676527831842</v>
      </c>
      <c r="L23" s="69">
        <f>rémunérations!L23/'effectifs salariés'!L23</f>
        <v>26653.387500458732</v>
      </c>
      <c r="M23" s="69">
        <f>rémunérations!M23/'effectifs salariés'!M23</f>
        <v>21038.293633906491</v>
      </c>
      <c r="N23" s="69">
        <f>rémunérations!N23/'effectifs salariés'!N23</f>
        <v>35660.977606837609</v>
      </c>
      <c r="O23" s="69">
        <f>rémunérations!O23/'effectifs salariés'!O23</f>
        <v>39788.875629295624</v>
      </c>
      <c r="P23" s="69">
        <f>rémunérations!P23/'effectifs salariés'!P23</f>
        <v>27194.778538308678</v>
      </c>
      <c r="Q23" s="69">
        <f>rémunérations!Q23/'effectifs salariés'!Q23</f>
        <v>33175.343098795318</v>
      </c>
      <c r="R23" s="69">
        <f>rémunérations!R23/'effectifs salariés'!R23</f>
        <v>26589.867542882337</v>
      </c>
      <c r="S23" s="69">
        <f>rémunérations!S23/'effectifs salariés'!S23</f>
        <v>23446.494056248186</v>
      </c>
    </row>
    <row r="24" spans="1:19" x14ac:dyDescent="0.35">
      <c r="A24" s="47" t="s">
        <v>73</v>
      </c>
      <c r="B24" s="47" t="s">
        <v>74</v>
      </c>
      <c r="C24" s="69">
        <f>rémunérations!C24/'effectifs salariés'!C24</f>
        <v>29280.57811922094</v>
      </c>
      <c r="D24" s="69">
        <f>rémunérations!D24/'effectifs salariés'!D24</f>
        <v>23513.701138651671</v>
      </c>
      <c r="E24" s="69">
        <f>rémunérations!E24/'effectifs salariés'!E24</f>
        <v>34816.836886439269</v>
      </c>
      <c r="F24" s="69">
        <f>rémunérations!F24/'effectifs salariés'!F24</f>
        <v>25897.083907010274</v>
      </c>
      <c r="G24" s="69">
        <f>rémunérations!G24/'effectifs salariés'!G24</f>
        <v>39116.188316151201</v>
      </c>
      <c r="H24" s="69">
        <f>rémunérations!H24/'effectifs salariés'!H24</f>
        <v>44252.089697681244</v>
      </c>
      <c r="I24" s="69">
        <f>rémunérations!I24/'effectifs salariés'!I24</f>
        <v>32383.808425507996</v>
      </c>
      <c r="J24" s="69">
        <f>rémunérations!J24/'effectifs salariés'!J24</f>
        <v>25448.056966067299</v>
      </c>
      <c r="K24" s="69">
        <f>rémunérations!K24/'effectifs salariés'!K24</f>
        <v>26954.322546837986</v>
      </c>
      <c r="L24" s="69">
        <f>rémunérations!L24/'effectifs salariés'!L24</f>
        <v>30486.85727012881</v>
      </c>
      <c r="M24" s="69">
        <f>rémunérations!M24/'effectifs salariés'!M24</f>
        <v>22251.103531892462</v>
      </c>
      <c r="N24" s="69">
        <f>rémunérations!N24/'effectifs salariés'!N24</f>
        <v>38405.77202881757</v>
      </c>
      <c r="O24" s="69">
        <f>rémunérations!O24/'effectifs salariés'!O24</f>
        <v>39366.235595268379</v>
      </c>
      <c r="P24" s="69">
        <f>rémunérations!P24/'effectifs salariés'!P24</f>
        <v>28753.730246389125</v>
      </c>
      <c r="Q24" s="69">
        <f>rémunérations!Q24/'effectifs salariés'!Q24</f>
        <v>35722.0803770598</v>
      </c>
      <c r="R24" s="69">
        <f>rémunérations!R24/'effectifs salariés'!R24</f>
        <v>27562.705398007718</v>
      </c>
      <c r="S24" s="69">
        <f>rémunérations!S24/'effectifs salariés'!S24</f>
        <v>25761.797599807436</v>
      </c>
    </row>
    <row r="25" spans="1:19" x14ac:dyDescent="0.35">
      <c r="A25" s="47" t="s">
        <v>75</v>
      </c>
      <c r="B25" s="47" t="s">
        <v>76</v>
      </c>
      <c r="C25" s="69">
        <f>rémunérations!C25/'effectifs salariés'!C25</f>
        <v>30150.095510784293</v>
      </c>
      <c r="D25" s="69">
        <f>rémunérations!D25/'effectifs salariés'!D25</f>
        <v>18677.795927854222</v>
      </c>
      <c r="E25" s="69">
        <f>rémunérations!E25/'effectifs salariés'!E25</f>
        <v>34725.389617420595</v>
      </c>
      <c r="F25" s="69">
        <f>rémunérations!F25/'effectifs salariés'!F25</f>
        <v>26114.397165714287</v>
      </c>
      <c r="G25" s="69">
        <f>rémunérations!G25/'effectifs salariés'!G25</f>
        <v>40212.725776281331</v>
      </c>
      <c r="H25" s="69">
        <f>rémunérations!H25/'effectifs salariés'!H25</f>
        <v>50505.109441730419</v>
      </c>
      <c r="I25" s="69">
        <f>rémunérations!I25/'effectifs salariés'!I25</f>
        <v>31667.869240984779</v>
      </c>
      <c r="J25" s="69">
        <f>rémunérations!J25/'effectifs salariés'!J25</f>
        <v>25551.453825356923</v>
      </c>
      <c r="K25" s="69">
        <f>rémunérations!K25/'effectifs salariés'!K25</f>
        <v>26545.045953397366</v>
      </c>
      <c r="L25" s="69">
        <f>rémunérations!L25/'effectifs salariés'!L25</f>
        <v>31329.666085640238</v>
      </c>
      <c r="M25" s="69">
        <f>rémunérations!M25/'effectifs salariés'!M25</f>
        <v>21534.612407670702</v>
      </c>
      <c r="N25" s="69">
        <f>rémunérations!N25/'effectifs salariés'!N25</f>
        <v>40296.253746056784</v>
      </c>
      <c r="O25" s="69">
        <f>rémunérations!O25/'effectifs salariés'!O25</f>
        <v>39412.02056418643</v>
      </c>
      <c r="P25" s="69">
        <f>rémunérations!P25/'effectifs salariés'!P25</f>
        <v>28634.413758473511</v>
      </c>
      <c r="Q25" s="69">
        <f>rémunérations!Q25/'effectifs salariés'!Q25</f>
        <v>37331.649896068484</v>
      </c>
      <c r="R25" s="69">
        <f>rémunérations!R25/'effectifs salariés'!R25</f>
        <v>27359.041075874011</v>
      </c>
      <c r="S25" s="69">
        <f>rémunérations!S25/'effectifs salariés'!S25</f>
        <v>24654.123089188532</v>
      </c>
    </row>
    <row r="26" spans="1:19" x14ac:dyDescent="0.35">
      <c r="A26" s="47" t="s">
        <v>77</v>
      </c>
      <c r="B26" s="47" t="s">
        <v>78</v>
      </c>
      <c r="C26" s="69">
        <f>rémunérations!C26/'effectifs salariés'!C26</f>
        <v>27636.962611517392</v>
      </c>
      <c r="D26" s="69">
        <f>rémunérations!D26/'effectifs salariés'!D26</f>
        <v>18768.072850168981</v>
      </c>
      <c r="E26" s="69">
        <f>rémunérations!E26/'effectifs salariés'!E26</f>
        <v>32078.246391491517</v>
      </c>
      <c r="F26" s="69">
        <f>rémunérations!F26/'effectifs salariés'!F26</f>
        <v>25814.726268951879</v>
      </c>
      <c r="G26" s="69">
        <f>rémunérations!G26/'effectifs salariés'!G26</f>
        <v>36026.175234456408</v>
      </c>
      <c r="H26" s="69">
        <f>rémunérations!H26/'effectifs salariés'!H26</f>
        <v>34284.102432778491</v>
      </c>
      <c r="I26" s="69">
        <f>rémunérations!I26/'effectifs salariés'!I26</f>
        <v>29039.086155944533</v>
      </c>
      <c r="J26" s="69">
        <f>rémunérations!J26/'effectifs salariés'!J26</f>
        <v>24781.256226543843</v>
      </c>
      <c r="K26" s="69">
        <f>rémunérations!K26/'effectifs salariés'!K26</f>
        <v>25760.900429618399</v>
      </c>
      <c r="L26" s="69">
        <f>rémunérations!L26/'effectifs salariés'!L26</f>
        <v>28276.066779936471</v>
      </c>
      <c r="M26" s="69">
        <f>rémunérations!M26/'effectifs salariés'!M26</f>
        <v>20578.186074225399</v>
      </c>
      <c r="N26" s="69">
        <f>rémunérations!N26/'effectifs salariés'!N26</f>
        <v>34400.890474192194</v>
      </c>
      <c r="O26" s="69">
        <f>rémunérations!O26/'effectifs salariés'!O26</f>
        <v>38191.721035481532</v>
      </c>
      <c r="P26" s="69">
        <f>rémunérations!P26/'effectifs salariés'!P26</f>
        <v>25952.480701754386</v>
      </c>
      <c r="Q26" s="69">
        <f>rémunérations!Q26/'effectifs salariés'!Q26</f>
        <v>32462.922651059791</v>
      </c>
      <c r="R26" s="69">
        <f>rémunérations!R26/'effectifs salariés'!R26</f>
        <v>26984.61559918592</v>
      </c>
      <c r="S26" s="69">
        <f>rémunérations!S26/'effectifs salariés'!S26</f>
        <v>24810.184799999999</v>
      </c>
    </row>
    <row r="27" spans="1:19" x14ac:dyDescent="0.35">
      <c r="A27" s="47" t="s">
        <v>79</v>
      </c>
      <c r="B27" s="47" t="s">
        <v>80</v>
      </c>
      <c r="C27" s="69">
        <f>rémunérations!C27/'effectifs salariés'!C27</f>
        <v>31639.404884451709</v>
      </c>
      <c r="D27" s="69">
        <f>rémunérations!D27/'effectifs salariés'!D27</f>
        <v>21986.221131401893</v>
      </c>
      <c r="E27" s="69">
        <f>rémunérations!E27/'effectifs salariés'!E27</f>
        <v>39734.789471040334</v>
      </c>
      <c r="F27" s="69">
        <f>rémunérations!F27/'effectifs salariés'!F27</f>
        <v>27823.235352388318</v>
      </c>
      <c r="G27" s="69">
        <f>rémunérations!G27/'effectifs salariés'!G27</f>
        <v>40706.977881314975</v>
      </c>
      <c r="H27" s="69">
        <f>rémunérations!H27/'effectifs salariés'!H27</f>
        <v>37643.717371051069</v>
      </c>
      <c r="I27" s="69">
        <f>rémunérations!I27/'effectifs salariés'!I27</f>
        <v>35877.291902697521</v>
      </c>
      <c r="J27" s="69">
        <f>rémunérations!J27/'effectifs salariés'!J27</f>
        <v>27096.475514072023</v>
      </c>
      <c r="K27" s="69">
        <f>rémunérations!K27/'effectifs salariés'!K27</f>
        <v>29512.043110725863</v>
      </c>
      <c r="L27" s="69">
        <f>rémunérations!L27/'effectifs salariés'!L27</f>
        <v>30747.055713173817</v>
      </c>
      <c r="M27" s="69">
        <f>rémunérations!M27/'effectifs salariés'!M27</f>
        <v>22665.257807565897</v>
      </c>
      <c r="N27" s="69">
        <f>rémunérations!N27/'effectifs salariés'!N27</f>
        <v>41454.966174827598</v>
      </c>
      <c r="O27" s="69">
        <f>rémunérations!O27/'effectifs salariés'!O27</f>
        <v>42990.040142772537</v>
      </c>
      <c r="P27" s="69">
        <f>rémunérations!P27/'effectifs salariés'!P27</f>
        <v>30615.462669433527</v>
      </c>
      <c r="Q27" s="69">
        <f>rémunérations!Q27/'effectifs salariés'!Q27</f>
        <v>38535.753695172643</v>
      </c>
      <c r="R27" s="69">
        <f>rémunérations!R27/'effectifs salariés'!R27</f>
        <v>28144.694758195197</v>
      </c>
      <c r="S27" s="69">
        <f>rémunérations!S27/'effectifs salariés'!S27</f>
        <v>26880.787073054638</v>
      </c>
    </row>
    <row r="28" spans="1:19" x14ac:dyDescent="0.35">
      <c r="A28" s="47" t="s">
        <v>81</v>
      </c>
      <c r="B28" s="47" t="s">
        <v>82</v>
      </c>
      <c r="C28" s="69">
        <f>rémunérations!C28/'effectifs salariés'!C28</f>
        <v>28372.12603026539</v>
      </c>
      <c r="D28" s="69">
        <f>rémunérations!D28/'effectifs salariés'!D28</f>
        <v>18768.422954042762</v>
      </c>
      <c r="E28" s="69">
        <f>rémunérations!E28/'effectifs salariés'!E28</f>
        <v>29647.789653289652</v>
      </c>
      <c r="F28" s="69">
        <f>rémunérations!F28/'effectifs salariés'!F28</f>
        <v>26885.498827208758</v>
      </c>
      <c r="G28" s="69">
        <f>rémunérations!G28/'effectifs salariés'!G28</f>
        <v>31562.629324855057</v>
      </c>
      <c r="H28" s="69">
        <f>rémunérations!H28/'effectifs salariés'!H28</f>
        <v>30098.223058501539</v>
      </c>
      <c r="I28" s="69">
        <f>rémunérations!I28/'effectifs salariés'!I28</f>
        <v>32958.642959242017</v>
      </c>
      <c r="J28" s="69">
        <f>rémunérations!J28/'effectifs salariés'!J28</f>
        <v>23142.766670163292</v>
      </c>
      <c r="K28" s="69">
        <f>rémunérations!K28/'effectifs salariés'!K28</f>
        <v>25635.726193834373</v>
      </c>
      <c r="L28" s="69">
        <f>rémunérations!L28/'effectifs salariés'!L28</f>
        <v>30853.243512559686</v>
      </c>
      <c r="M28" s="69">
        <f>rémunérations!M28/'effectifs salariés'!M28</f>
        <v>20875.001142297649</v>
      </c>
      <c r="N28" s="69">
        <f>rémunérations!N28/'effectifs salariés'!N28</f>
        <v>36187.469464961265</v>
      </c>
      <c r="O28" s="69">
        <f>rémunérations!O28/'effectifs salariés'!O28</f>
        <v>38028.501720916509</v>
      </c>
      <c r="P28" s="69">
        <f>rémunérations!P28/'effectifs salariés'!P28</f>
        <v>28240.706502636203</v>
      </c>
      <c r="Q28" s="69">
        <f>rémunérations!Q28/'effectifs salariés'!Q28</f>
        <v>34785.106497164386</v>
      </c>
      <c r="R28" s="69">
        <f>rémunérations!R28/'effectifs salariés'!R28</f>
        <v>27475.104454435208</v>
      </c>
      <c r="S28" s="69">
        <f>rémunérations!S28/'effectifs salariés'!S28</f>
        <v>23908.025178445369</v>
      </c>
    </row>
    <row r="29" spans="1:19" x14ac:dyDescent="0.35">
      <c r="A29" s="47" t="s">
        <v>83</v>
      </c>
      <c r="B29" s="47" t="s">
        <v>84</v>
      </c>
      <c r="C29" s="69">
        <f>rémunérations!C29/'effectifs salariés'!C29</f>
        <v>28038.273786449739</v>
      </c>
      <c r="D29" s="69">
        <f>rémunérations!D29/'effectifs salariés'!D29</f>
        <v>19827.219652406417</v>
      </c>
      <c r="E29" s="69">
        <f>rémunérations!E29/'effectifs salariés'!E29</f>
        <v>33300.694654737323</v>
      </c>
      <c r="F29" s="69">
        <f>rémunérations!F29/'effectifs salariés'!F29</f>
        <v>26525.040273453364</v>
      </c>
      <c r="G29" s="69">
        <f>rémunérations!G29/'effectifs salariés'!G29</f>
        <v>37444.834618452536</v>
      </c>
      <c r="H29" s="69">
        <f>rémunérations!H29/'effectifs salariés'!H29</f>
        <v>28676.122049898855</v>
      </c>
      <c r="I29" s="69">
        <f>rémunérations!I29/'effectifs salariés'!I29</f>
        <v>34458.770864041551</v>
      </c>
      <c r="J29" s="69">
        <f>rémunérations!J29/'effectifs salariés'!J29</f>
        <v>24046.57926998648</v>
      </c>
      <c r="K29" s="69">
        <f>rémunérations!K29/'effectifs salariés'!K29</f>
        <v>26416.998554346057</v>
      </c>
      <c r="L29" s="69">
        <f>rémunérations!L29/'effectifs salariés'!L29</f>
        <v>29121.74696687546</v>
      </c>
      <c r="M29" s="69">
        <f>rémunérations!M29/'effectifs salariés'!M29</f>
        <v>21409.554848919146</v>
      </c>
      <c r="N29" s="69">
        <f>rémunérations!N29/'effectifs salariés'!N29</f>
        <v>37843.244692187887</v>
      </c>
      <c r="O29" s="69">
        <f>rémunérations!O29/'effectifs salariés'!O29</f>
        <v>37670.460787305463</v>
      </c>
      <c r="P29" s="69">
        <f>rémunérations!P29/'effectifs salariés'!P29</f>
        <v>28208.441768007484</v>
      </c>
      <c r="Q29" s="69">
        <f>rémunérations!Q29/'effectifs salariés'!Q29</f>
        <v>34010.814100426782</v>
      </c>
      <c r="R29" s="69">
        <f>rémunérations!R29/'effectifs salariés'!R29</f>
        <v>27366.502434402613</v>
      </c>
      <c r="S29" s="69">
        <f>rémunérations!S29/'effectifs salariés'!S29</f>
        <v>24194.712755420227</v>
      </c>
    </row>
    <row r="30" spans="1:19" x14ac:dyDescent="0.35">
      <c r="A30" s="47" t="s">
        <v>85</v>
      </c>
      <c r="B30" s="47" t="s">
        <v>86</v>
      </c>
      <c r="C30" s="69">
        <f>rémunérations!C30/'effectifs salariés'!C30</f>
        <v>30514.486823526684</v>
      </c>
      <c r="D30" s="69">
        <f>rémunérations!D30/'effectifs salariés'!D30</f>
        <v>22505.972906678559</v>
      </c>
      <c r="E30" s="69">
        <f>rémunérations!E30/'effectifs salariés'!E30</f>
        <v>39256.643250688707</v>
      </c>
      <c r="F30" s="69">
        <f>rémunérations!F30/'effectifs salariés'!F30</f>
        <v>27960.159008388633</v>
      </c>
      <c r="G30" s="69">
        <f>rémunérations!G30/'effectifs salariés'!G30</f>
        <v>45407.357244864332</v>
      </c>
      <c r="H30" s="69">
        <f>rémunérations!H30/'effectifs salariés'!H30</f>
        <v>54493.184466019418</v>
      </c>
      <c r="I30" s="69">
        <f>rémunérations!I30/'effectifs salariés'!I30</f>
        <v>36249.102593208416</v>
      </c>
      <c r="J30" s="69">
        <f>rémunérations!J30/'effectifs salariés'!J30</f>
        <v>25999.048492803988</v>
      </c>
      <c r="K30" s="69">
        <f>rémunérations!K30/'effectifs salariés'!K30</f>
        <v>27600.112538283938</v>
      </c>
      <c r="L30" s="69">
        <f>rémunérations!L30/'effectifs salariés'!L30</f>
        <v>32478.138789764569</v>
      </c>
      <c r="M30" s="69">
        <f>rémunérations!M30/'effectifs salariés'!M30</f>
        <v>23250.698110518628</v>
      </c>
      <c r="N30" s="69">
        <f>rémunérations!N30/'effectifs salariés'!N30</f>
        <v>42850.309743471094</v>
      </c>
      <c r="O30" s="69">
        <f>rémunérations!O30/'effectifs salariés'!O30</f>
        <v>40687.540703114559</v>
      </c>
      <c r="P30" s="69">
        <f>rémunérations!P30/'effectifs salariés'!P30</f>
        <v>29937.885894892261</v>
      </c>
      <c r="Q30" s="69">
        <f>rémunérations!Q30/'effectifs salariés'!Q30</f>
        <v>35211.185010200796</v>
      </c>
      <c r="R30" s="69">
        <f>rémunérations!R30/'effectifs salariés'!R30</f>
        <v>28996.771990465328</v>
      </c>
      <c r="S30" s="69">
        <f>rémunérations!S30/'effectifs salariés'!S30</f>
        <v>25918.598982043499</v>
      </c>
    </row>
    <row r="31" spans="1:19" x14ac:dyDescent="0.35">
      <c r="A31" s="47" t="s">
        <v>87</v>
      </c>
      <c r="B31" s="47" t="s">
        <v>88</v>
      </c>
      <c r="C31" s="69">
        <f>rémunérations!C31/'effectifs salariés'!C31</f>
        <v>27617.45649553843</v>
      </c>
      <c r="D31" s="69">
        <f>rémunérations!D31/'effectifs salariés'!D31</f>
        <v>17752.035781544255</v>
      </c>
      <c r="E31" s="69">
        <f>rémunérations!E31/'effectifs salariés'!E31</f>
        <v>34665.497780596066</v>
      </c>
      <c r="F31" s="69">
        <f>rémunérations!F31/'effectifs salariés'!F31</f>
        <v>25384.98585858586</v>
      </c>
      <c r="G31" s="69">
        <f>rémunérations!G31/'effectifs salariés'!G31</f>
        <v>25005.868263473054</v>
      </c>
      <c r="H31" s="69">
        <f>rémunérations!H31/'effectifs salariés'!H31</f>
        <v>33876.761194029852</v>
      </c>
      <c r="I31" s="69">
        <f>rémunérations!I31/'effectifs salariés'!I31</f>
        <v>26135.650548033525</v>
      </c>
      <c r="J31" s="69">
        <f>rémunérations!J31/'effectifs salariés'!J31</f>
        <v>22879.196261682242</v>
      </c>
      <c r="K31" s="69">
        <f>rémunérations!K31/'effectifs salariés'!K31</f>
        <v>26177.317674520389</v>
      </c>
      <c r="L31" s="69">
        <f>rémunérations!L31/'effectifs salariés'!L31</f>
        <v>33123.709699109095</v>
      </c>
      <c r="M31" s="69">
        <f>rémunérations!M31/'effectifs salariés'!M31</f>
        <v>23144.742970297029</v>
      </c>
      <c r="N31" s="69">
        <f>rémunérations!N31/'effectifs salariés'!N31</f>
        <v>32424.005767844268</v>
      </c>
      <c r="O31" s="69">
        <f>rémunérations!O31/'effectifs salariés'!O31</f>
        <v>39603.181728880154</v>
      </c>
      <c r="P31" s="69">
        <f>rémunérations!P31/'effectifs salariés'!P31</f>
        <v>25876.334131736527</v>
      </c>
      <c r="Q31" s="69">
        <f>rémunérations!Q31/'effectifs salariés'!Q31</f>
        <v>26478.310296926549</v>
      </c>
      <c r="R31" s="69">
        <f>rémunérations!R31/'effectifs salariés'!R31</f>
        <v>29615.257806049114</v>
      </c>
      <c r="S31" s="69">
        <f>rémunérations!S31/'effectifs salariés'!S31</f>
        <v>24774.024783861671</v>
      </c>
    </row>
    <row r="32" spans="1:19" s="67" customFormat="1" x14ac:dyDescent="0.35">
      <c r="A32" s="70" t="s">
        <v>114</v>
      </c>
      <c r="B32" s="49" t="s">
        <v>89</v>
      </c>
      <c r="C32" s="71">
        <f>rémunérations!C32/'effectifs salariés'!C32</f>
        <v>32321.035110185891</v>
      </c>
      <c r="D32" s="71">
        <f>rémunérations!D32/'effectifs salariés'!D32</f>
        <v>21641.907872788084</v>
      </c>
      <c r="E32" s="71">
        <f>rémunérations!E32/'effectifs salariés'!E32</f>
        <v>38023.828489672065</v>
      </c>
      <c r="F32" s="71">
        <f>rémunérations!F32/'effectifs salariés'!F32</f>
        <v>28132.694096153115</v>
      </c>
      <c r="G32" s="71">
        <f>rémunérations!G32/'effectifs salariés'!G32</f>
        <v>40268.312038637247</v>
      </c>
      <c r="H32" s="71">
        <f>rémunérations!H32/'effectifs salariés'!H32</f>
        <v>40943.587410716296</v>
      </c>
      <c r="I32" s="71">
        <f>rémunérations!I32/'effectifs salariés'!I32</f>
        <v>34864.860955562282</v>
      </c>
      <c r="J32" s="71">
        <f>rémunérations!J32/'effectifs salariés'!J32</f>
        <v>26662.754799184513</v>
      </c>
      <c r="K32" s="71">
        <f>rémunérations!K32/'effectifs salariés'!K32</f>
        <v>29575.349546936155</v>
      </c>
      <c r="L32" s="71">
        <f>rémunérations!L32/'effectifs salariés'!L32</f>
        <v>32772.667295217107</v>
      </c>
      <c r="M32" s="71">
        <f>rémunérations!M32/'effectifs salariés'!M32</f>
        <v>23027.715564045062</v>
      </c>
      <c r="N32" s="71">
        <f>rémunérations!N32/'effectifs salariés'!N32</f>
        <v>46862.243734940319</v>
      </c>
      <c r="O32" s="71">
        <f>rémunérations!O32/'effectifs salariés'!O32</f>
        <v>49044.339033054683</v>
      </c>
      <c r="P32" s="71">
        <f>rémunérations!P32/'effectifs salariés'!P32</f>
        <v>32484.899376016878</v>
      </c>
      <c r="Q32" s="66">
        <f>rémunérations!Q32/'effectifs salariés'!Q32</f>
        <v>39722.823853069298</v>
      </c>
      <c r="R32" s="66">
        <f>rémunérations!R32/'effectifs salariés'!R32</f>
        <v>28990.868565659526</v>
      </c>
      <c r="S32" s="66">
        <f>rémunérations!S32/'effectifs salariés'!S32</f>
        <v>27344.50556992026</v>
      </c>
    </row>
    <row r="2381" spans="3:3" x14ac:dyDescent="0.35">
      <c r="C2381" s="51"/>
    </row>
  </sheetData>
  <mergeCells count="20">
    <mergeCell ref="L7:L8"/>
    <mergeCell ref="M7:M8"/>
    <mergeCell ref="N7:N8"/>
    <mergeCell ref="O7:O8"/>
    <mergeCell ref="A6:A8"/>
    <mergeCell ref="B6:B8"/>
    <mergeCell ref="C6:S6"/>
    <mergeCell ref="C7:C8"/>
    <mergeCell ref="D7:D8"/>
    <mergeCell ref="E7:E8"/>
    <mergeCell ref="F7:F8"/>
    <mergeCell ref="G7:G8"/>
    <mergeCell ref="H7:H8"/>
    <mergeCell ref="I7:I8"/>
    <mergeCell ref="P7:P8"/>
    <mergeCell ref="Q7:Q8"/>
    <mergeCell ref="R7:R8"/>
    <mergeCell ref="S7:S8"/>
    <mergeCell ref="J7:J8"/>
    <mergeCell ref="K7:K8"/>
  </mergeCells>
  <conditionalFormatting sqref="T10:T33 C9:S32">
    <cfRule type="cellIs" dxfId="4" priority="1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1"/>
  <sheetViews>
    <sheetView topLeftCell="A4" workbookViewId="0">
      <selection activeCell="D5" sqref="D5"/>
    </sheetView>
  </sheetViews>
  <sheetFormatPr baseColWidth="10" defaultRowHeight="14.5" x14ac:dyDescent="0.35"/>
  <cols>
    <col min="2" max="2" width="20.7265625" customWidth="1"/>
    <col min="3" max="19" width="15.7265625" customWidth="1"/>
    <col min="258" max="258" width="20.7265625" customWidth="1"/>
    <col min="259" max="275" width="15.7265625" customWidth="1"/>
    <col min="514" max="514" width="20.7265625" customWidth="1"/>
    <col min="515" max="531" width="15.7265625" customWidth="1"/>
    <col min="770" max="770" width="20.7265625" customWidth="1"/>
    <col min="771" max="787" width="15.7265625" customWidth="1"/>
    <col min="1026" max="1026" width="20.7265625" customWidth="1"/>
    <col min="1027" max="1043" width="15.7265625" customWidth="1"/>
    <col min="1282" max="1282" width="20.7265625" customWidth="1"/>
    <col min="1283" max="1299" width="15.7265625" customWidth="1"/>
    <col min="1538" max="1538" width="20.7265625" customWidth="1"/>
    <col min="1539" max="1555" width="15.7265625" customWidth="1"/>
    <col min="1794" max="1794" width="20.7265625" customWidth="1"/>
    <col min="1795" max="1811" width="15.7265625" customWidth="1"/>
    <col min="2050" max="2050" width="20.7265625" customWidth="1"/>
    <col min="2051" max="2067" width="15.7265625" customWidth="1"/>
    <col min="2306" max="2306" width="20.7265625" customWidth="1"/>
    <col min="2307" max="2323" width="15.7265625" customWidth="1"/>
    <col min="2562" max="2562" width="20.7265625" customWidth="1"/>
    <col min="2563" max="2579" width="15.7265625" customWidth="1"/>
    <col min="2818" max="2818" width="20.7265625" customWidth="1"/>
    <col min="2819" max="2835" width="15.7265625" customWidth="1"/>
    <col min="3074" max="3074" width="20.7265625" customWidth="1"/>
    <col min="3075" max="3091" width="15.7265625" customWidth="1"/>
    <col min="3330" max="3330" width="20.7265625" customWidth="1"/>
    <col min="3331" max="3347" width="15.7265625" customWidth="1"/>
    <col min="3586" max="3586" width="20.7265625" customWidth="1"/>
    <col min="3587" max="3603" width="15.7265625" customWidth="1"/>
    <col min="3842" max="3842" width="20.7265625" customWidth="1"/>
    <col min="3843" max="3859" width="15.7265625" customWidth="1"/>
    <col min="4098" max="4098" width="20.7265625" customWidth="1"/>
    <col min="4099" max="4115" width="15.7265625" customWidth="1"/>
    <col min="4354" max="4354" width="20.7265625" customWidth="1"/>
    <col min="4355" max="4371" width="15.7265625" customWidth="1"/>
    <col min="4610" max="4610" width="20.7265625" customWidth="1"/>
    <col min="4611" max="4627" width="15.7265625" customWidth="1"/>
    <col min="4866" max="4866" width="20.7265625" customWidth="1"/>
    <col min="4867" max="4883" width="15.7265625" customWidth="1"/>
    <col min="5122" max="5122" width="20.7265625" customWidth="1"/>
    <col min="5123" max="5139" width="15.7265625" customWidth="1"/>
    <col min="5378" max="5378" width="20.7265625" customWidth="1"/>
    <col min="5379" max="5395" width="15.7265625" customWidth="1"/>
    <col min="5634" max="5634" width="20.7265625" customWidth="1"/>
    <col min="5635" max="5651" width="15.7265625" customWidth="1"/>
    <col min="5890" max="5890" width="20.7265625" customWidth="1"/>
    <col min="5891" max="5907" width="15.7265625" customWidth="1"/>
    <col min="6146" max="6146" width="20.7265625" customWidth="1"/>
    <col min="6147" max="6163" width="15.7265625" customWidth="1"/>
    <col min="6402" max="6402" width="20.7265625" customWidth="1"/>
    <col min="6403" max="6419" width="15.7265625" customWidth="1"/>
    <col min="6658" max="6658" width="20.7265625" customWidth="1"/>
    <col min="6659" max="6675" width="15.7265625" customWidth="1"/>
    <col min="6914" max="6914" width="20.7265625" customWidth="1"/>
    <col min="6915" max="6931" width="15.7265625" customWidth="1"/>
    <col min="7170" max="7170" width="20.7265625" customWidth="1"/>
    <col min="7171" max="7187" width="15.7265625" customWidth="1"/>
    <col min="7426" max="7426" width="20.7265625" customWidth="1"/>
    <col min="7427" max="7443" width="15.7265625" customWidth="1"/>
    <col min="7682" max="7682" width="20.7265625" customWidth="1"/>
    <col min="7683" max="7699" width="15.7265625" customWidth="1"/>
    <col min="7938" max="7938" width="20.7265625" customWidth="1"/>
    <col min="7939" max="7955" width="15.7265625" customWidth="1"/>
    <col min="8194" max="8194" width="20.7265625" customWidth="1"/>
    <col min="8195" max="8211" width="15.7265625" customWidth="1"/>
    <col min="8450" max="8450" width="20.7265625" customWidth="1"/>
    <col min="8451" max="8467" width="15.7265625" customWidth="1"/>
    <col min="8706" max="8706" width="20.7265625" customWidth="1"/>
    <col min="8707" max="8723" width="15.7265625" customWidth="1"/>
    <col min="8962" max="8962" width="20.7265625" customWidth="1"/>
    <col min="8963" max="8979" width="15.7265625" customWidth="1"/>
    <col min="9218" max="9218" width="20.7265625" customWidth="1"/>
    <col min="9219" max="9235" width="15.7265625" customWidth="1"/>
    <col min="9474" max="9474" width="20.7265625" customWidth="1"/>
    <col min="9475" max="9491" width="15.7265625" customWidth="1"/>
    <col min="9730" max="9730" width="20.7265625" customWidth="1"/>
    <col min="9731" max="9747" width="15.7265625" customWidth="1"/>
    <col min="9986" max="9986" width="20.7265625" customWidth="1"/>
    <col min="9987" max="10003" width="15.7265625" customWidth="1"/>
    <col min="10242" max="10242" width="20.7265625" customWidth="1"/>
    <col min="10243" max="10259" width="15.7265625" customWidth="1"/>
    <col min="10498" max="10498" width="20.7265625" customWidth="1"/>
    <col min="10499" max="10515" width="15.7265625" customWidth="1"/>
    <col min="10754" max="10754" width="20.7265625" customWidth="1"/>
    <col min="10755" max="10771" width="15.7265625" customWidth="1"/>
    <col min="11010" max="11010" width="20.7265625" customWidth="1"/>
    <col min="11011" max="11027" width="15.7265625" customWidth="1"/>
    <col min="11266" max="11266" width="20.7265625" customWidth="1"/>
    <col min="11267" max="11283" width="15.7265625" customWidth="1"/>
    <col min="11522" max="11522" width="20.7265625" customWidth="1"/>
    <col min="11523" max="11539" width="15.7265625" customWidth="1"/>
    <col min="11778" max="11778" width="20.7265625" customWidth="1"/>
    <col min="11779" max="11795" width="15.7265625" customWidth="1"/>
    <col min="12034" max="12034" width="20.7265625" customWidth="1"/>
    <col min="12035" max="12051" width="15.7265625" customWidth="1"/>
    <col min="12290" max="12290" width="20.7265625" customWidth="1"/>
    <col min="12291" max="12307" width="15.7265625" customWidth="1"/>
    <col min="12546" max="12546" width="20.7265625" customWidth="1"/>
    <col min="12547" max="12563" width="15.7265625" customWidth="1"/>
    <col min="12802" max="12802" width="20.7265625" customWidth="1"/>
    <col min="12803" max="12819" width="15.7265625" customWidth="1"/>
    <col min="13058" max="13058" width="20.7265625" customWidth="1"/>
    <col min="13059" max="13075" width="15.7265625" customWidth="1"/>
    <col min="13314" max="13314" width="20.7265625" customWidth="1"/>
    <col min="13315" max="13331" width="15.7265625" customWidth="1"/>
    <col min="13570" max="13570" width="20.7265625" customWidth="1"/>
    <col min="13571" max="13587" width="15.7265625" customWidth="1"/>
    <col min="13826" max="13826" width="20.7265625" customWidth="1"/>
    <col min="13827" max="13843" width="15.7265625" customWidth="1"/>
    <col min="14082" max="14082" width="20.7265625" customWidth="1"/>
    <col min="14083" max="14099" width="15.7265625" customWidth="1"/>
    <col min="14338" max="14338" width="20.7265625" customWidth="1"/>
    <col min="14339" max="14355" width="15.7265625" customWidth="1"/>
    <col min="14594" max="14594" width="20.7265625" customWidth="1"/>
    <col min="14595" max="14611" width="15.7265625" customWidth="1"/>
    <col min="14850" max="14850" width="20.7265625" customWidth="1"/>
    <col min="14851" max="14867" width="15.7265625" customWidth="1"/>
    <col min="15106" max="15106" width="20.7265625" customWidth="1"/>
    <col min="15107" max="15123" width="15.7265625" customWidth="1"/>
    <col min="15362" max="15362" width="20.7265625" customWidth="1"/>
    <col min="15363" max="15379" width="15.7265625" customWidth="1"/>
    <col min="15618" max="15618" width="20.7265625" customWidth="1"/>
    <col min="15619" max="15635" width="15.7265625" customWidth="1"/>
    <col min="15874" max="15874" width="20.7265625" customWidth="1"/>
    <col min="15875" max="15891" width="15.7265625" customWidth="1"/>
    <col min="16130" max="16130" width="20.7265625" customWidth="1"/>
    <col min="16131" max="16147" width="15.7265625" customWidth="1"/>
  </cols>
  <sheetData>
    <row r="1" spans="1:19" x14ac:dyDescent="0.35">
      <c r="A1" s="1" t="s">
        <v>90</v>
      </c>
      <c r="B1" s="2"/>
      <c r="C1" s="2"/>
      <c r="D1" s="2"/>
      <c r="E1" s="2"/>
      <c r="F1" s="2"/>
      <c r="G1" s="3"/>
      <c r="K1" s="4"/>
    </row>
    <row r="2" spans="1:19" x14ac:dyDescent="0.35">
      <c r="A2" s="6" t="s">
        <v>1</v>
      </c>
      <c r="B2" s="2"/>
      <c r="D2" s="7"/>
      <c r="E2" s="8"/>
      <c r="F2" s="8"/>
      <c r="G2" s="8"/>
      <c r="K2" s="4"/>
    </row>
    <row r="3" spans="1:19" x14ac:dyDescent="0.35">
      <c r="A3" s="9" t="s">
        <v>2</v>
      </c>
      <c r="B3" s="2"/>
      <c r="D3" s="7"/>
      <c r="E3" s="10"/>
      <c r="F3" s="8"/>
      <c r="G3" s="8"/>
      <c r="K3" s="4"/>
    </row>
    <row r="4" spans="1:19" x14ac:dyDescent="0.35">
      <c r="A4" s="11" t="s">
        <v>3</v>
      </c>
      <c r="B4" s="12"/>
      <c r="C4" s="12"/>
      <c r="D4" s="12"/>
      <c r="E4" s="8"/>
      <c r="F4" s="8"/>
      <c r="G4" s="8"/>
      <c r="K4" s="4"/>
    </row>
    <row r="5" spans="1:19" x14ac:dyDescent="0.35">
      <c r="A5" s="13" t="s">
        <v>4</v>
      </c>
      <c r="B5" s="14" t="s">
        <v>5</v>
      </c>
      <c r="D5" t="s">
        <v>116</v>
      </c>
      <c r="E5" s="8"/>
      <c r="F5" s="8"/>
      <c r="G5" s="8"/>
      <c r="K5" s="4"/>
    </row>
    <row r="6" spans="1:19" x14ac:dyDescent="0.35">
      <c r="A6" s="54" t="s">
        <v>6</v>
      </c>
      <c r="B6" s="55" t="s">
        <v>7</v>
      </c>
      <c r="C6" s="56" t="s">
        <v>91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2"/>
    </row>
    <row r="7" spans="1:19" x14ac:dyDescent="0.35">
      <c r="A7" s="54"/>
      <c r="B7" s="55"/>
      <c r="C7" s="59" t="s">
        <v>9</v>
      </c>
      <c r="D7" s="63" t="s">
        <v>10</v>
      </c>
      <c r="E7" s="63" t="s">
        <v>11</v>
      </c>
      <c r="F7" s="63" t="s">
        <v>12</v>
      </c>
      <c r="G7" s="63" t="s">
        <v>13</v>
      </c>
      <c r="H7" s="63" t="s">
        <v>14</v>
      </c>
      <c r="I7" s="63" t="s">
        <v>15</v>
      </c>
      <c r="J7" s="63" t="s">
        <v>16</v>
      </c>
      <c r="K7" s="63" t="s">
        <v>17</v>
      </c>
      <c r="L7" s="63" t="s">
        <v>18</v>
      </c>
      <c r="M7" s="63" t="s">
        <v>19</v>
      </c>
      <c r="N7" s="63" t="s">
        <v>20</v>
      </c>
      <c r="O7" s="63" t="s">
        <v>21</v>
      </c>
      <c r="P7" s="63" t="s">
        <v>22</v>
      </c>
      <c r="Q7" s="63" t="s">
        <v>23</v>
      </c>
      <c r="R7" s="63" t="s">
        <v>24</v>
      </c>
      <c r="S7" s="65" t="s">
        <v>25</v>
      </c>
    </row>
    <row r="8" spans="1:19" x14ac:dyDescent="0.35">
      <c r="A8" s="54"/>
      <c r="B8" s="55"/>
      <c r="C8" s="60"/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5"/>
    </row>
    <row r="9" spans="1:19" x14ac:dyDescent="0.35">
      <c r="A9" s="24" t="s">
        <v>26</v>
      </c>
      <c r="B9" s="24" t="s">
        <v>27</v>
      </c>
      <c r="C9" s="25" t="s">
        <v>92</v>
      </c>
      <c r="D9" s="26" t="s">
        <v>93</v>
      </c>
      <c r="E9" s="27" t="s">
        <v>94</v>
      </c>
      <c r="F9" s="27" t="s">
        <v>95</v>
      </c>
      <c r="G9" s="27" t="s">
        <v>96</v>
      </c>
      <c r="H9" s="27" t="s">
        <v>97</v>
      </c>
      <c r="I9" s="27" t="s">
        <v>98</v>
      </c>
      <c r="J9" s="27" t="s">
        <v>99</v>
      </c>
      <c r="K9" s="27" t="s">
        <v>100</v>
      </c>
      <c r="L9" s="27" t="s">
        <v>101</v>
      </c>
      <c r="M9" s="27" t="s">
        <v>102</v>
      </c>
      <c r="N9" s="27" t="s">
        <v>103</v>
      </c>
      <c r="O9" s="27" t="s">
        <v>104</v>
      </c>
      <c r="P9" s="27" t="s">
        <v>105</v>
      </c>
      <c r="Q9" s="27" t="s">
        <v>106</v>
      </c>
      <c r="R9" s="27" t="s">
        <v>107</v>
      </c>
      <c r="S9" s="28" t="s">
        <v>108</v>
      </c>
    </row>
    <row r="10" spans="1:19" x14ac:dyDescent="0.35">
      <c r="A10" s="47" t="s">
        <v>45</v>
      </c>
      <c r="B10" s="47" t="s">
        <v>46</v>
      </c>
      <c r="C10" s="52">
        <f>'effectifs salariés'!C10/'effectifs salariés'!$C10</f>
        <v>1</v>
      </c>
      <c r="D10" s="52">
        <f>'effectifs salariés'!D10/'effectifs salariés'!$C10</f>
        <v>1.0691916241173077E-3</v>
      </c>
      <c r="E10" s="52">
        <f>'effectifs salariés'!E10/'effectifs salariés'!$C10</f>
        <v>1.6851800293281396E-2</v>
      </c>
      <c r="F10" s="52">
        <f>'effectifs salariés'!F10/'effectifs salariés'!$C10</f>
        <v>8.4197063490081096E-3</v>
      </c>
      <c r="G10" s="52">
        <f>'effectifs salariés'!G10/'effectifs salariés'!$C10</f>
        <v>1.637680709122814E-2</v>
      </c>
      <c r="H10" s="52">
        <f>'effectifs salariés'!H10/'effectifs salariés'!$C10</f>
        <v>1.5291572515865768E-2</v>
      </c>
      <c r="I10" s="52">
        <f>'effectifs salariés'!I10/'effectifs salariés'!$C10</f>
        <v>3.8200500743154175E-2</v>
      </c>
      <c r="J10" s="52">
        <f>'effectifs salariés'!J10/'effectifs salariés'!$C10</f>
        <v>5.1744610025301153E-2</v>
      </c>
      <c r="K10" s="52">
        <f>'effectifs salariés'!K10/'effectifs salariés'!$C10</f>
        <v>0.1251713701959738</v>
      </c>
      <c r="L10" s="52">
        <f>'effectifs salariés'!L10/'effectifs salariés'!$C10</f>
        <v>6.7980888986635818E-2</v>
      </c>
      <c r="M10" s="52">
        <f>'effectifs salariés'!M10/'effectifs salariés'!$C10</f>
        <v>4.5366216915728411E-2</v>
      </c>
      <c r="N10" s="52">
        <f>'effectifs salariés'!N10/'effectifs salariés'!$C10</f>
        <v>7.2624206457754956E-2</v>
      </c>
      <c r="O10" s="52">
        <f>'effectifs salariés'!O10/'effectifs salariés'!$C10</f>
        <v>6.2905021057896568E-2</v>
      </c>
      <c r="P10" s="52">
        <f>'effectifs salariés'!P10/'effectifs salariés'!$C10</f>
        <v>1.5071438855743611E-2</v>
      </c>
      <c r="Q10" s="52">
        <f>'effectifs salariés'!Q10/'effectifs salariés'!$C10</f>
        <v>0.16384625491518456</v>
      </c>
      <c r="R10" s="52">
        <f>'effectifs salariés'!R10/'effectifs salariés'!$C10</f>
        <v>0.25738214370788343</v>
      </c>
      <c r="S10" s="52">
        <f>'effectifs salariés'!S10/'effectifs salariés'!$C10</f>
        <v>4.1698270265242782E-2</v>
      </c>
    </row>
    <row r="11" spans="1:19" x14ac:dyDescent="0.35">
      <c r="A11" s="47" t="s">
        <v>47</v>
      </c>
      <c r="B11" s="47" t="s">
        <v>48</v>
      </c>
      <c r="C11" s="52">
        <f>'effectifs salariés'!C11/'effectifs salariés'!$C11</f>
        <v>1</v>
      </c>
      <c r="D11" s="52">
        <f>'effectifs salariés'!D11/'effectifs salariés'!$C11</f>
        <v>3.2694988182534392E-2</v>
      </c>
      <c r="E11" s="52">
        <f>'effectifs salariés'!E11/'effectifs salariés'!$C11</f>
        <v>1.9089752136234168E-2</v>
      </c>
      <c r="F11" s="52">
        <f>'effectifs salariés'!F11/'effectifs salariés'!$C11</f>
        <v>3.9497606205684502E-2</v>
      </c>
      <c r="G11" s="52">
        <f>'effectifs salariés'!G11/'effectifs salariés'!$C11</f>
        <v>2.1213360806415772E-2</v>
      </c>
      <c r="H11" s="52">
        <f>'effectifs salariés'!H11/'effectifs salariés'!$C11</f>
        <v>1.0249378825525726E-2</v>
      </c>
      <c r="I11" s="52">
        <f>'effectifs salariés'!I11/'effectifs salariés'!$C11</f>
        <v>0.12588378482112195</v>
      </c>
      <c r="J11" s="52">
        <f>'effectifs salariés'!J11/'effectifs salariés'!$C11</f>
        <v>6.9266004080560772E-2</v>
      </c>
      <c r="K11" s="52">
        <f>'effectifs salariés'!K11/'effectifs salariés'!$C11</f>
        <v>0.13034058541906551</v>
      </c>
      <c r="L11" s="52">
        <f>'effectifs salariés'!L11/'effectifs salariés'!$C11</f>
        <v>5.9264085004949195E-2</v>
      </c>
      <c r="M11" s="52">
        <f>'effectifs salariés'!M11/'effectifs salariés'!$C11</f>
        <v>2.6710502393794317E-2</v>
      </c>
      <c r="N11" s="52">
        <f>'effectifs salariés'!N11/'effectifs salariés'!$C11</f>
        <v>9.4539724865159696E-3</v>
      </c>
      <c r="O11" s="52">
        <f>'effectifs salariés'!O11/'effectifs salariés'!$C11</f>
        <v>2.6523645031614244E-2</v>
      </c>
      <c r="P11" s="52">
        <f>'effectifs salariés'!P11/'effectifs salariés'!$C11</f>
        <v>9.7014322364301145E-3</v>
      </c>
      <c r="Q11" s="52">
        <f>'effectifs salariés'!Q11/'effectifs salariés'!$C11</f>
        <v>6.5978324545987108E-2</v>
      </c>
      <c r="R11" s="52">
        <f>'effectifs salariés'!R11/'effectifs salariés'!$C11</f>
        <v>0.32702815990950046</v>
      </c>
      <c r="S11" s="52">
        <f>'effectifs salariés'!S11/'effectifs salariés'!$C11</f>
        <v>2.7104417914065815E-2</v>
      </c>
    </row>
    <row r="12" spans="1:19" x14ac:dyDescent="0.35">
      <c r="A12" s="47" t="s">
        <v>49</v>
      </c>
      <c r="B12" s="47" t="s">
        <v>50</v>
      </c>
      <c r="C12" s="52">
        <f>'effectifs salariés'!C12/'effectifs salariés'!$C12</f>
        <v>1</v>
      </c>
      <c r="D12" s="52">
        <f>'effectifs salariés'!D12/'effectifs salariés'!$C12</f>
        <v>1.7260937077137752E-2</v>
      </c>
      <c r="E12" s="52">
        <f>'effectifs salariés'!E12/'effectifs salariés'!$C12</f>
        <v>1.5669775413961147E-2</v>
      </c>
      <c r="F12" s="52">
        <f>'effectifs salariés'!F12/'effectifs salariés'!$C12</f>
        <v>3.1155290852451906E-2</v>
      </c>
      <c r="G12" s="52">
        <f>'effectifs salariés'!G12/'effectifs salariés'!$C12</f>
        <v>2.7873160039385569E-2</v>
      </c>
      <c r="H12" s="52">
        <f>'effectifs salariés'!H12/'effectifs salariés'!$C12</f>
        <v>1.4491279320848441E-2</v>
      </c>
      <c r="I12" s="52">
        <f>'effectifs salariés'!I12/'effectifs salariés'!$C12</f>
        <v>0.12358470104778667</v>
      </c>
      <c r="J12" s="52">
        <f>'effectifs salariés'!J12/'effectifs salariés'!$C12</f>
        <v>6.784413909324899E-2</v>
      </c>
      <c r="K12" s="52">
        <f>'effectifs salariés'!K12/'effectifs salariés'!$C12</f>
        <v>0.13015855954764177</v>
      </c>
      <c r="L12" s="52">
        <f>'effectifs salariés'!L12/'effectifs salariés'!$C12</f>
        <v>6.5782730617673993E-2</v>
      </c>
      <c r="M12" s="52">
        <f>'effectifs salariés'!M12/'effectifs salariés'!$C12</f>
        <v>2.6614050207004566E-2</v>
      </c>
      <c r="N12" s="52">
        <f>'effectifs salariés'!N12/'effectifs salariés'!$C12</f>
        <v>1.0303203628386017E-2</v>
      </c>
      <c r="O12" s="52">
        <f>'effectifs salariés'!O12/'effectifs salariés'!$C12</f>
        <v>2.4303123014646748E-2</v>
      </c>
      <c r="P12" s="52">
        <f>'effectifs salariés'!P12/'effectifs salariés'!$C12</f>
        <v>9.0882394151281277E-3</v>
      </c>
      <c r="Q12" s="52">
        <f>'effectifs salariés'!Q12/'effectifs salariés'!$C12</f>
        <v>6.6525528643788995E-2</v>
      </c>
      <c r="R12" s="52">
        <f>'effectifs salariés'!R12/'effectifs salariés'!$C12</f>
        <v>0.33885793363953759</v>
      </c>
      <c r="S12" s="52">
        <f>'effectifs salariés'!S12/'effectifs salariés'!$C12</f>
        <v>3.0487348441371739E-2</v>
      </c>
    </row>
    <row r="13" spans="1:19" x14ac:dyDescent="0.35">
      <c r="A13" s="47" t="s">
        <v>51</v>
      </c>
      <c r="B13" s="47" t="s">
        <v>52</v>
      </c>
      <c r="C13" s="52">
        <f>'effectifs salariés'!C13/'effectifs salariés'!$C13</f>
        <v>1</v>
      </c>
      <c r="D13" s="52">
        <f>'effectifs salariés'!D13/'effectifs salariés'!$C13</f>
        <v>8.9916127152024228E-3</v>
      </c>
      <c r="E13" s="52">
        <f>'effectifs salariés'!E13/'effectifs salariés'!$C13</f>
        <v>2.6490303040055497E-2</v>
      </c>
      <c r="F13" s="52">
        <f>'effectifs salariés'!F13/'effectifs salariés'!$C13</f>
        <v>2.2721299340781945E-2</v>
      </c>
      <c r="G13" s="52">
        <f>'effectifs salariés'!G13/'effectifs salariés'!$C13</f>
        <v>2.7765113114809788E-2</v>
      </c>
      <c r="H13" s="52">
        <f>'effectifs salariés'!H13/'effectifs salariés'!$C13</f>
        <v>2.5356741206403015E-2</v>
      </c>
      <c r="I13" s="52">
        <f>'effectifs salariés'!I13/'effectifs salariés'!$C13</f>
        <v>0.11119097298582691</v>
      </c>
      <c r="J13" s="52">
        <f>'effectifs salariés'!J13/'effectifs salariés'!$C13</f>
        <v>7.7307486693164118E-2</v>
      </c>
      <c r="K13" s="52">
        <f>'effectifs salariés'!K13/'effectifs salariés'!$C13</f>
        <v>0.11834814651912483</v>
      </c>
      <c r="L13" s="52">
        <f>'effectifs salariés'!L13/'effectifs salariés'!$C13</f>
        <v>7.779380975113491E-2</v>
      </c>
      <c r="M13" s="52">
        <f>'effectifs salariés'!M13/'effectifs salariés'!$C13</f>
        <v>2.5565931639427213E-2</v>
      </c>
      <c r="N13" s="52">
        <f>'effectifs salariés'!N13/'effectifs salariés'!$C13</f>
        <v>1.2544274171775741E-2</v>
      </c>
      <c r="O13" s="52">
        <f>'effectifs salariés'!O13/'effectifs salariés'!$C13</f>
        <v>2.944757634109841E-2</v>
      </c>
      <c r="P13" s="52">
        <f>'effectifs salariés'!P13/'effectifs salariés'!$C13</f>
        <v>1.0334364981879103E-2</v>
      </c>
      <c r="Q13" s="52">
        <f>'effectifs salariés'!Q13/'effectifs salariés'!$C13</f>
        <v>8.303787419609189E-2</v>
      </c>
      <c r="R13" s="52">
        <f>'effectifs salariés'!R13/'effectifs salariés'!$C13</f>
        <v>0.31268605879860323</v>
      </c>
      <c r="S13" s="52">
        <f>'effectifs salariés'!S13/'effectifs salariés'!$C13</f>
        <v>3.0418434504620964E-2</v>
      </c>
    </row>
    <row r="14" spans="1:19" x14ac:dyDescent="0.35">
      <c r="A14" s="47" t="s">
        <v>53</v>
      </c>
      <c r="B14" s="47" t="s">
        <v>54</v>
      </c>
      <c r="C14" s="52">
        <f>'effectifs salariés'!C14/'effectifs salariés'!$C14</f>
        <v>1</v>
      </c>
      <c r="D14" s="52">
        <f>'effectifs salariés'!D14/'effectifs salariés'!$C14</f>
        <v>1.6418962775776331E-2</v>
      </c>
      <c r="E14" s="52">
        <f>'effectifs salariés'!E14/'effectifs salariés'!$C14</f>
        <v>2.4601121431551225E-2</v>
      </c>
      <c r="F14" s="52">
        <f>'effectifs salariés'!F14/'effectifs salariés'!$C14</f>
        <v>2.4059998054088347E-2</v>
      </c>
      <c r="G14" s="52">
        <f>'effectifs salariés'!G14/'effectifs salariés'!$C14</f>
        <v>3.4543930288381444E-2</v>
      </c>
      <c r="H14" s="52">
        <f>'effectifs salariés'!H14/'effectifs salariés'!$C14</f>
        <v>1.6041775790993095E-2</v>
      </c>
      <c r="I14" s="52">
        <f>'effectifs salariés'!I14/'effectifs salariés'!$C14</f>
        <v>0.10976274538812274</v>
      </c>
      <c r="J14" s="52">
        <f>'effectifs salariés'!J14/'effectifs salariés'!$C14</f>
        <v>7.6009175106725252E-2</v>
      </c>
      <c r="K14" s="52">
        <f>'effectifs salariés'!K14/'effectifs salariés'!$C14</f>
        <v>0.1313756928978223</v>
      </c>
      <c r="L14" s="52">
        <f>'effectifs salariés'!L14/'effectifs salariés'!$C14</f>
        <v>6.0183315540237058E-2</v>
      </c>
      <c r="M14" s="52">
        <f>'effectifs salariés'!M14/'effectifs salariés'!$C14</f>
        <v>3.028291689491144E-2</v>
      </c>
      <c r="N14" s="52">
        <f>'effectifs salariés'!N14/'effectifs salariés'!$C14</f>
        <v>1.7914382552902806E-2</v>
      </c>
      <c r="O14" s="52">
        <f>'effectifs salariés'!O14/'effectifs salariés'!$C14</f>
        <v>3.408410869915806E-2</v>
      </c>
      <c r="P14" s="52">
        <f>'effectifs salariés'!P14/'effectifs salariés'!$C14</f>
        <v>8.7206164008364756E-3</v>
      </c>
      <c r="Q14" s="52">
        <f>'effectifs salariés'!Q14/'effectifs salariés'!$C14</f>
        <v>7.9097310243625471E-2</v>
      </c>
      <c r="R14" s="52">
        <f>'effectifs salariés'!R14/'effectifs salariés'!$C14</f>
        <v>0.30770860905968483</v>
      </c>
      <c r="S14" s="52">
        <f>'effectifs salariés'!S14/'effectifs salariés'!$C14</f>
        <v>2.9195338875183094E-2</v>
      </c>
    </row>
    <row r="15" spans="1:19" x14ac:dyDescent="0.35">
      <c r="A15" s="47" t="s">
        <v>55</v>
      </c>
      <c r="B15" s="47" t="s">
        <v>56</v>
      </c>
      <c r="C15" s="52">
        <f>'effectifs salariés'!C15/'effectifs salariés'!$C15</f>
        <v>1</v>
      </c>
      <c r="D15" s="52">
        <f>'effectifs salariés'!D15/'effectifs salariés'!$C15</f>
        <v>2.1895895245170875E-2</v>
      </c>
      <c r="E15" s="52">
        <f>'effectifs salariés'!E15/'effectifs salariés'!$C15</f>
        <v>1.6012722882615155E-2</v>
      </c>
      <c r="F15" s="52">
        <f>'effectifs salariés'!F15/'effectifs salariés'!$C15</f>
        <v>4.4181835066864787E-2</v>
      </c>
      <c r="G15" s="52">
        <f>'effectifs salariés'!G15/'effectifs salariés'!$C15</f>
        <v>1.8065100297176818E-2</v>
      </c>
      <c r="H15" s="52">
        <f>'effectifs salariés'!H15/'effectifs salariés'!$C15</f>
        <v>3.0481519316493313E-2</v>
      </c>
      <c r="I15" s="52">
        <f>'effectifs salariés'!I15/'effectifs salariés'!$C15</f>
        <v>8.336970653789004E-2</v>
      </c>
      <c r="J15" s="52">
        <f>'effectifs salariés'!J15/'effectifs salariés'!$C15</f>
        <v>7.9204587667161958E-2</v>
      </c>
      <c r="K15" s="52">
        <f>'effectifs salariés'!K15/'effectifs salariés'!$C15</f>
        <v>0.13487416419019316</v>
      </c>
      <c r="L15" s="52">
        <f>'effectifs salariés'!L15/'effectifs salariés'!$C15</f>
        <v>4.8437500000000001E-2</v>
      </c>
      <c r="M15" s="52">
        <f>'effectifs salariés'!M15/'effectifs salariés'!$C15</f>
        <v>3.5983933878157501E-2</v>
      </c>
      <c r="N15" s="52">
        <f>'effectifs salariés'!N15/'effectifs salariés'!$C15</f>
        <v>1.0733190936106984E-2</v>
      </c>
      <c r="O15" s="52">
        <f>'effectifs salariés'!O15/'effectifs salariés'!$C15</f>
        <v>2.6513744427934621E-2</v>
      </c>
      <c r="P15" s="52">
        <f>'effectifs salariés'!P15/'effectifs salariés'!$C15</f>
        <v>9.1869427934621103E-3</v>
      </c>
      <c r="Q15" s="52">
        <f>'effectifs salariés'!Q15/'effectifs salariés'!$C15</f>
        <v>6.7747028231797915E-2</v>
      </c>
      <c r="R15" s="52">
        <f>'effectifs salariés'!R15/'effectifs salariés'!$C15</f>
        <v>0.33835438335809809</v>
      </c>
      <c r="S15" s="52">
        <f>'effectifs salariés'!S15/'effectifs salariés'!$C15</f>
        <v>3.4957745170876672E-2</v>
      </c>
    </row>
    <row r="16" spans="1:19" x14ac:dyDescent="0.35">
      <c r="A16" s="47" t="s">
        <v>57</v>
      </c>
      <c r="B16" s="47" t="s">
        <v>58</v>
      </c>
      <c r="C16" s="52">
        <f>'effectifs salariés'!C16/'effectifs salariés'!$C16</f>
        <v>1</v>
      </c>
      <c r="D16" s="52">
        <f>'effectifs salariés'!D16/'effectifs salariés'!$C16</f>
        <v>2.1675432466561232E-2</v>
      </c>
      <c r="E16" s="52">
        <f>'effectifs salariés'!E16/'effectifs salariés'!$C16</f>
        <v>1.5856085590169228E-2</v>
      </c>
      <c r="F16" s="52">
        <f>'effectifs salariés'!F16/'effectifs salariés'!$C16</f>
        <v>2.8508261102324878E-2</v>
      </c>
      <c r="G16" s="52">
        <f>'effectifs salariés'!G16/'effectifs salariés'!$C16</f>
        <v>3.2527451869832982E-2</v>
      </c>
      <c r="H16" s="52">
        <f>'effectifs salariés'!H16/'effectifs salariés'!$C16</f>
        <v>1.3342814291727454E-2</v>
      </c>
      <c r="I16" s="52">
        <f>'effectifs salariés'!I16/'effectifs salariés'!$C16</f>
        <v>0.10745971614337498</v>
      </c>
      <c r="J16" s="52">
        <f>'effectifs salariés'!J16/'effectifs salariés'!$C16</f>
        <v>7.0592273836232788E-2</v>
      </c>
      <c r="K16" s="52">
        <f>'effectifs salariés'!K16/'effectifs salariés'!$C16</f>
        <v>0.13829735064425563</v>
      </c>
      <c r="L16" s="52">
        <f>'effectifs salariés'!L16/'effectifs salariés'!$C16</f>
        <v>6.1924552821606776E-2</v>
      </c>
      <c r="M16" s="52">
        <f>'effectifs salariés'!M16/'effectifs salariés'!$C16</f>
        <v>3.1571182790425867E-2</v>
      </c>
      <c r="N16" s="52">
        <f>'effectifs salariés'!N16/'effectifs salariés'!$C16</f>
        <v>1.0903102153240076E-2</v>
      </c>
      <c r="O16" s="52">
        <f>'effectifs salariés'!O16/'effectifs salariés'!$C16</f>
        <v>2.563332393410734E-2</v>
      </c>
      <c r="P16" s="52">
        <f>'effectifs salariés'!P16/'effectifs salariés'!$C16</f>
        <v>8.524689314714692E-3</v>
      </c>
      <c r="Q16" s="52">
        <f>'effectifs salariés'!Q16/'effectifs salariés'!$C16</f>
        <v>6.6060212259042669E-2</v>
      </c>
      <c r="R16" s="52">
        <f>'effectifs salariés'!R16/'effectifs salariés'!$C16</f>
        <v>0.33729122480087942</v>
      </c>
      <c r="S16" s="52">
        <f>'effectifs salariés'!S16/'effectifs salariés'!$C16</f>
        <v>2.9832325981503958E-2</v>
      </c>
    </row>
    <row r="17" spans="1:19" x14ac:dyDescent="0.35">
      <c r="A17" s="47" t="s">
        <v>59</v>
      </c>
      <c r="B17" s="47" t="s">
        <v>60</v>
      </c>
      <c r="C17" s="52">
        <f>'effectifs salariés'!C17/'effectifs salariés'!$C17</f>
        <v>1</v>
      </c>
      <c r="D17" s="52">
        <f>'effectifs salariés'!D17/'effectifs salariés'!$C17</f>
        <v>7.3407924623538319E-3</v>
      </c>
      <c r="E17" s="52">
        <f>'effectifs salariés'!E17/'effectifs salariés'!$C17</f>
        <v>1.7556153781441913E-2</v>
      </c>
      <c r="F17" s="52">
        <f>'effectifs salariés'!F17/'effectifs salariés'!$C17</f>
        <v>2.7224699251282913E-2</v>
      </c>
      <c r="G17" s="52">
        <f>'effectifs salariés'!G17/'effectifs salariés'!$C17</f>
        <v>1.2517876671994615E-2</v>
      </c>
      <c r="H17" s="52">
        <f>'effectifs salariés'!H17/'effectifs salariés'!$C17</f>
        <v>2.6031799444771599E-2</v>
      </c>
      <c r="I17" s="52">
        <f>'effectifs salariés'!I17/'effectifs salariés'!$C17</f>
        <v>9.1220661226550009E-2</v>
      </c>
      <c r="J17" s="52">
        <f>'effectifs salariés'!J17/'effectifs salariés'!$C17</f>
        <v>6.6740136283334736E-2</v>
      </c>
      <c r="K17" s="52">
        <f>'effectifs salariés'!K17/'effectifs salariés'!$C17</f>
        <v>0.13458147556153782</v>
      </c>
      <c r="L17" s="52">
        <f>'effectifs salariés'!L17/'effectifs salariés'!$C17</f>
        <v>5.8930764700933794E-2</v>
      </c>
      <c r="M17" s="52">
        <f>'effectifs salariés'!M17/'effectifs salariés'!$C17</f>
        <v>2.604694203751998E-2</v>
      </c>
      <c r="N17" s="52">
        <f>'effectifs salariés'!N17/'effectifs salariés'!$C17</f>
        <v>1.8696054513333893E-2</v>
      </c>
      <c r="O17" s="52">
        <f>'effectifs salariés'!O17/'effectifs salariés'!$C17</f>
        <v>3.1465466475982168E-2</v>
      </c>
      <c r="P17" s="52">
        <f>'effectifs salariés'!P17/'effectifs salariés'!$C17</f>
        <v>9.0073189198283839E-3</v>
      </c>
      <c r="Q17" s="52">
        <f>'effectifs salariés'!Q17/'effectifs salariés'!$C17</f>
        <v>8.9584419954572225E-2</v>
      </c>
      <c r="R17" s="52">
        <f>'effectifs salariés'!R17/'effectifs salariés'!$C17</f>
        <v>0.35596618154286197</v>
      </c>
      <c r="S17" s="52">
        <f>'effectifs salariés'!S17/'effectifs salariés'!$C17</f>
        <v>2.7089257171700177E-2</v>
      </c>
    </row>
    <row r="18" spans="1:19" x14ac:dyDescent="0.35">
      <c r="A18" s="47" t="s">
        <v>61</v>
      </c>
      <c r="B18" s="47" t="s">
        <v>62</v>
      </c>
      <c r="C18" s="52">
        <f>'effectifs salariés'!C18/'effectifs salariés'!$C18</f>
        <v>1</v>
      </c>
      <c r="D18" s="52">
        <f>'effectifs salariés'!D18/'effectifs salariés'!$C18</f>
        <v>8.4742605396578002E-3</v>
      </c>
      <c r="E18" s="52">
        <f>'effectifs salariés'!E18/'effectifs salariés'!$C18</f>
        <v>2.18849835296017E-2</v>
      </c>
      <c r="F18" s="52">
        <f>'effectifs salariés'!F18/'effectifs salariés'!$C18</f>
        <v>2.6139965786279119E-2</v>
      </c>
      <c r="G18" s="52">
        <f>'effectifs salariés'!G18/'effectifs salariés'!$C18</f>
        <v>2.170956835448147E-2</v>
      </c>
      <c r="H18" s="52">
        <f>'effectifs salariés'!H18/'effectifs salariés'!$C18</f>
        <v>2.2420543135057265E-2</v>
      </c>
      <c r="I18" s="52">
        <f>'effectifs salariés'!I18/'effectifs salariés'!$C18</f>
        <v>0.10511560325744428</v>
      </c>
      <c r="J18" s="52">
        <f>'effectifs salariés'!J18/'effectifs salariés'!$C18</f>
        <v>7.0350799303306816E-2</v>
      </c>
      <c r="K18" s="52">
        <f>'effectifs salariés'!K18/'effectifs salariés'!$C18</f>
        <v>0.13121520802997891</v>
      </c>
      <c r="L18" s="52">
        <f>'effectifs salariés'!L18/'effectifs salariés'!$C18</f>
        <v>5.7986357977354366E-2</v>
      </c>
      <c r="M18" s="52">
        <f>'effectifs salariés'!M18/'effectifs salariés'!$C18</f>
        <v>2.9479063500293393E-2</v>
      </c>
      <c r="N18" s="52">
        <f>'effectifs salariés'!N18/'effectifs salariés'!$C18</f>
        <v>1.3781733847056596E-2</v>
      </c>
      <c r="O18" s="52">
        <f>'effectifs salariés'!O18/'effectifs salariés'!$C18</f>
        <v>2.7080687875861941E-2</v>
      </c>
      <c r="P18" s="52">
        <f>'effectifs salariés'!P18/'effectifs salariés'!$C18</f>
        <v>8.0209753083736682E-3</v>
      </c>
      <c r="Q18" s="52">
        <f>'effectifs salariés'!Q18/'effectifs salariés'!$C18</f>
        <v>7.203199076043254E-2</v>
      </c>
      <c r="R18" s="52">
        <f>'effectifs salariés'!R18/'effectifs salariés'!$C18</f>
        <v>0.35536320255329984</v>
      </c>
      <c r="S18" s="52">
        <f>'effectifs salariés'!S18/'effectifs salariés'!$C18</f>
        <v>2.8945056241520307E-2</v>
      </c>
    </row>
    <row r="19" spans="1:19" x14ac:dyDescent="0.35">
      <c r="A19" s="47" t="s">
        <v>63</v>
      </c>
      <c r="B19" s="47" t="s">
        <v>64</v>
      </c>
      <c r="C19" s="52">
        <f>'effectifs salariés'!C19/'effectifs salariés'!$C19</f>
        <v>1</v>
      </c>
      <c r="D19" s="52">
        <f>'effectifs salariés'!D19/'effectifs salariés'!$C19</f>
        <v>8.8603032170508512E-3</v>
      </c>
      <c r="E19" s="52">
        <f>'effectifs salariés'!E19/'effectifs salariés'!$C19</f>
        <v>1.724387095916852E-2</v>
      </c>
      <c r="F19" s="52">
        <f>'effectifs salariés'!F19/'effectifs salariés'!$C19</f>
        <v>3.3117335065306112E-2</v>
      </c>
      <c r="G19" s="52">
        <f>'effectifs salariés'!G19/'effectifs salariés'!$C19</f>
        <v>4.6095503238312921E-2</v>
      </c>
      <c r="H19" s="52">
        <f>'effectifs salariés'!H19/'effectifs salariés'!$C19</f>
        <v>2.6732069679789906E-2</v>
      </c>
      <c r="I19" s="52">
        <f>'effectifs salariés'!I19/'effectifs salariés'!$C19</f>
        <v>9.0235892699635056E-2</v>
      </c>
      <c r="J19" s="52">
        <f>'effectifs salariés'!J19/'effectifs salariés'!$C19</f>
        <v>6.9158204750411539E-2</v>
      </c>
      <c r="K19" s="52">
        <f>'effectifs salariés'!K19/'effectifs salariés'!$C19</f>
        <v>0.14519834355186201</v>
      </c>
      <c r="L19" s="52">
        <f>'effectifs salariés'!L19/'effectifs salariés'!$C19</f>
        <v>5.544416962480752E-2</v>
      </c>
      <c r="M19" s="52">
        <f>'effectifs salariés'!M19/'effectifs salariés'!$C19</f>
        <v>3.6402989314148745E-2</v>
      </c>
      <c r="N19" s="52">
        <f>'effectifs salariés'!N19/'effectifs salariés'!$C19</f>
        <v>1.7881733058033825E-2</v>
      </c>
      <c r="O19" s="52">
        <f>'effectifs salariés'!O19/'effectifs salariés'!$C19</f>
        <v>3.4145555479883259E-2</v>
      </c>
      <c r="P19" s="52">
        <f>'effectifs salariés'!P19/'effectifs salariés'!$C19</f>
        <v>7.6593284840310227E-3</v>
      </c>
      <c r="Q19" s="52">
        <f>'effectifs salariés'!Q19/'effectifs salariés'!$C19</f>
        <v>8.3463591196838591E-2</v>
      </c>
      <c r="R19" s="52">
        <f>'effectifs salariés'!R19/'effectifs salariés'!$C19</f>
        <v>0.29906430281174262</v>
      </c>
      <c r="S19" s="52">
        <f>'effectifs salariés'!S19/'effectifs salariés'!$C19</f>
        <v>2.9296806868977478E-2</v>
      </c>
    </row>
    <row r="20" spans="1:19" x14ac:dyDescent="0.35">
      <c r="A20" s="47" t="s">
        <v>65</v>
      </c>
      <c r="B20" s="47" t="s">
        <v>66</v>
      </c>
      <c r="C20" s="52">
        <f>'effectifs salariés'!C20/'effectifs salariés'!$C20</f>
        <v>1</v>
      </c>
      <c r="D20" s="52">
        <f>'effectifs salariés'!D20/'effectifs salariés'!$C20</f>
        <v>8.3512195121951214E-3</v>
      </c>
      <c r="E20" s="52">
        <f>'effectifs salariés'!E20/'effectifs salariés'!$C20</f>
        <v>1.2775984990619138E-2</v>
      </c>
      <c r="F20" s="52">
        <f>'effectifs salariés'!F20/'effectifs salariés'!$C20</f>
        <v>2.8088555347091933E-2</v>
      </c>
      <c r="G20" s="52">
        <f>'effectifs salariés'!G20/'effectifs salariés'!$C20</f>
        <v>3.4233395872420261E-2</v>
      </c>
      <c r="H20" s="52">
        <f>'effectifs salariés'!H20/'effectifs salariés'!$C20</f>
        <v>6.7428142589118195E-2</v>
      </c>
      <c r="I20" s="52">
        <f>'effectifs salariés'!I20/'effectifs salariés'!$C20</f>
        <v>0.12262664165103189</v>
      </c>
      <c r="J20" s="52">
        <f>'effectifs salariés'!J20/'effectifs salariés'!$C20</f>
        <v>6.5954221388367734E-2</v>
      </c>
      <c r="K20" s="52">
        <f>'effectifs salariés'!K20/'effectifs salariés'!$C20</f>
        <v>0.12123377110694183</v>
      </c>
      <c r="L20" s="52">
        <f>'effectifs salariés'!L20/'effectifs salariés'!$C20</f>
        <v>4.9536960600375234E-2</v>
      </c>
      <c r="M20" s="52">
        <f>'effectifs salariés'!M20/'effectifs salariés'!$C20</f>
        <v>2.4945590994371481E-2</v>
      </c>
      <c r="N20" s="52">
        <f>'effectifs salariés'!N20/'effectifs salariés'!$C20</f>
        <v>9.7320825515947468E-3</v>
      </c>
      <c r="O20" s="52">
        <f>'effectifs salariés'!O20/'effectifs salariés'!$C20</f>
        <v>2.567204502814259E-2</v>
      </c>
      <c r="P20" s="52">
        <f>'effectifs salariés'!P20/'effectifs salariés'!$C20</f>
        <v>7.8919324577861171E-3</v>
      </c>
      <c r="Q20" s="52">
        <f>'effectifs salariés'!Q20/'effectifs salariés'!$C20</f>
        <v>6.1166228893058158E-2</v>
      </c>
      <c r="R20" s="52">
        <f>'effectifs salariés'!R20/'effectifs salariés'!$C20</f>
        <v>0.32981313320825517</v>
      </c>
      <c r="S20" s="52">
        <f>'effectifs salariés'!S20/'effectifs salariés'!$C20</f>
        <v>3.0550093808630396E-2</v>
      </c>
    </row>
    <row r="21" spans="1:19" x14ac:dyDescent="0.35">
      <c r="A21" s="47" t="s">
        <v>67</v>
      </c>
      <c r="B21" s="47" t="s">
        <v>68</v>
      </c>
      <c r="C21" s="52">
        <f>'effectifs salariés'!C21/'effectifs salariés'!$C21</f>
        <v>1</v>
      </c>
      <c r="D21" s="52">
        <f>'effectifs salariés'!D21/'effectifs salariés'!$C21</f>
        <v>2.0542704314354537E-2</v>
      </c>
      <c r="E21" s="52">
        <f>'effectifs salariés'!E21/'effectifs salariés'!$C21</f>
        <v>1.4575995957456183E-2</v>
      </c>
      <c r="F21" s="52">
        <f>'effectifs salariés'!F21/'effectifs salariés'!$C21</f>
        <v>4.8528508655593432E-2</v>
      </c>
      <c r="G21" s="52">
        <f>'effectifs salariés'!G21/'effectifs salariés'!$C21</f>
        <v>3.0745272084958159E-2</v>
      </c>
      <c r="H21" s="52">
        <f>'effectifs salariés'!H21/'effectifs salariés'!$C21</f>
        <v>2.3269802934980321E-2</v>
      </c>
      <c r="I21" s="52">
        <f>'effectifs salariés'!I21/'effectifs salariés'!$C21</f>
        <v>9.5950173129851435E-2</v>
      </c>
      <c r="J21" s="52">
        <f>'effectifs salariés'!J21/'effectifs salariés'!$C21</f>
        <v>7.9700873336923911E-2</v>
      </c>
      <c r="K21" s="52">
        <f>'effectifs salariés'!K21/'effectifs salariés'!$C21</f>
        <v>0.13507814895371306</v>
      </c>
      <c r="L21" s="52">
        <f>'effectifs salariés'!L21/'effectifs salariés'!$C21</f>
        <v>5.2142161592057333E-2</v>
      </c>
      <c r="M21" s="52">
        <f>'effectifs salariés'!M21/'effectifs salariés'!$C21</f>
        <v>2.9195150745703672E-2</v>
      </c>
      <c r="N21" s="52">
        <f>'effectifs salariés'!N21/'effectifs salariés'!$C21</f>
        <v>2.0739616479839882E-2</v>
      </c>
      <c r="O21" s="52">
        <f>'effectifs salariés'!O21/'effectifs salariés'!$C21</f>
        <v>3.6582503949482585E-2</v>
      </c>
      <c r="P21" s="52">
        <f>'effectifs salariés'!P21/'effectifs salariés'!$C21</f>
        <v>8.9374745430334003E-3</v>
      </c>
      <c r="Q21" s="52">
        <f>'effectifs salariés'!Q21/'effectifs salariés'!$C21</f>
        <v>8.3509640154256853E-2</v>
      </c>
      <c r="R21" s="52">
        <f>'effectifs salariés'!R21/'effectifs salariés'!$C21</f>
        <v>0.29023504479077405</v>
      </c>
      <c r="S21" s="52">
        <f>'effectifs salariés'!S21/'effectifs salariés'!$C21</f>
        <v>3.0266928377021159E-2</v>
      </c>
    </row>
    <row r="22" spans="1:19" x14ac:dyDescent="0.35">
      <c r="A22" s="47" t="s">
        <v>69</v>
      </c>
      <c r="B22" s="47" t="s">
        <v>70</v>
      </c>
      <c r="C22" s="52">
        <f>'effectifs salariés'!C22/'effectifs salariés'!$C22</f>
        <v>1</v>
      </c>
      <c r="D22" s="52">
        <f>'effectifs salariés'!D22/'effectifs salariés'!$C22</f>
        <v>2.2134622472137749E-2</v>
      </c>
      <c r="E22" s="52">
        <f>'effectifs salariés'!E22/'effectifs salariés'!$C22</f>
        <v>1.3579278372512549E-2</v>
      </c>
      <c r="F22" s="52">
        <f>'effectifs salariés'!F22/'effectifs salariés'!$C22</f>
        <v>6.84212000974182E-2</v>
      </c>
      <c r="G22" s="52">
        <f>'effectifs salariés'!G22/'effectifs salariés'!$C22</f>
        <v>1.9276734507380721E-2</v>
      </c>
      <c r="H22" s="52">
        <f>'effectifs salariés'!H22/'effectifs salariés'!$C22</f>
        <v>1.3023218723261181E-2</v>
      </c>
      <c r="I22" s="52">
        <f>'effectifs salariés'!I22/'effectifs salariés'!$C22</f>
        <v>6.3242086387530469E-2</v>
      </c>
      <c r="J22" s="52">
        <f>'effectifs salariés'!J22/'effectifs salariés'!$C22</f>
        <v>7.7307378135648377E-2</v>
      </c>
      <c r="K22" s="52">
        <f>'effectifs salariés'!K22/'effectifs salariés'!$C22</f>
        <v>0.13780257296127627</v>
      </c>
      <c r="L22" s="52">
        <f>'effectifs salariés'!L22/'effectifs salariés'!$C22</f>
        <v>5.2882781332775838E-2</v>
      </c>
      <c r="M22" s="52">
        <f>'effectifs salariés'!M22/'effectifs salariés'!$C22</f>
        <v>3.5941281825255023E-2</v>
      </c>
      <c r="N22" s="52">
        <f>'effectifs salariés'!N22/'effectifs salariés'!$C22</f>
        <v>2.5264074451645441E-2</v>
      </c>
      <c r="O22" s="52">
        <f>'effectifs salariés'!O22/'effectifs salariés'!$C22</f>
        <v>2.8833201502654216E-2</v>
      </c>
      <c r="P22" s="52">
        <f>'effectifs salariés'!P22/'effectifs salariés'!$C22</f>
        <v>7.8128535989775393E-3</v>
      </c>
      <c r="Q22" s="52">
        <f>'effectifs salariés'!Q22/'effectifs salariés'!$C22</f>
        <v>8.0304281012718248E-2</v>
      </c>
      <c r="R22" s="52">
        <f>'effectifs salariés'!R22/'effectifs salariés'!$C22</f>
        <v>0.32273012356162672</v>
      </c>
      <c r="S22" s="52">
        <f>'effectifs salariés'!S22/'effectifs salariés'!$C22</f>
        <v>3.144431105718147E-2</v>
      </c>
    </row>
    <row r="23" spans="1:19" x14ac:dyDescent="0.35">
      <c r="A23" s="47" t="s">
        <v>71</v>
      </c>
      <c r="B23" s="47" t="s">
        <v>72</v>
      </c>
      <c r="C23" s="52">
        <f>'effectifs salariés'!C23/'effectifs salariés'!$C23</f>
        <v>1</v>
      </c>
      <c r="D23" s="52">
        <f>'effectifs salariés'!D23/'effectifs salariés'!$C23</f>
        <v>2.5569453951508385E-2</v>
      </c>
      <c r="E23" s="52">
        <f>'effectifs salariés'!E23/'effectifs salariés'!$C23</f>
        <v>1.87993285108683E-2</v>
      </c>
      <c r="F23" s="52">
        <f>'effectifs salariés'!F23/'effectifs salariés'!$C23</f>
        <v>3.0704254802902949E-2</v>
      </c>
      <c r="G23" s="52">
        <f>'effectifs salariés'!G23/'effectifs salariés'!$C23</f>
        <v>2.6954252337093858E-2</v>
      </c>
      <c r="H23" s="52">
        <f>'effectifs salariés'!H23/'effectifs salariés'!$C23</f>
        <v>1.905577265634709E-2</v>
      </c>
      <c r="I23" s="52">
        <f>'effectifs salariés'!I23/'effectifs salariés'!$C23</f>
        <v>7.6812912159989588E-2</v>
      </c>
      <c r="J23" s="52">
        <f>'effectifs salariés'!J23/'effectifs salariés'!$C23</f>
        <v>7.5668776741699598E-2</v>
      </c>
      <c r="K23" s="52">
        <f>'effectifs salariés'!K23/'effectifs salariés'!$C23</f>
        <v>0.13682873279111835</v>
      </c>
      <c r="L23" s="52">
        <f>'effectifs salariés'!L23/'effectifs salariés'!$C23</f>
        <v>5.3752665539627521E-2</v>
      </c>
      <c r="M23" s="52">
        <f>'effectifs salariés'!M23/'effectifs salariés'!$C23</f>
        <v>3.4302363428697677E-2</v>
      </c>
      <c r="N23" s="52">
        <f>'effectifs salariés'!N23/'effectifs salariés'!$C23</f>
        <v>1.1539986546545599E-2</v>
      </c>
      <c r="O23" s="52">
        <f>'effectifs salariés'!O23/'effectifs salariés'!$C23</f>
        <v>4.5061181655169417E-2</v>
      </c>
      <c r="P23" s="52">
        <f>'effectifs salariés'!P23/'effectifs salariés'!$C23</f>
        <v>8.934119499026498E-3</v>
      </c>
      <c r="Q23" s="52">
        <f>'effectifs salariés'!Q23/'effectifs salariés'!$C23</f>
        <v>7.09028609303399E-2</v>
      </c>
      <c r="R23" s="52">
        <f>'effectifs salariés'!R23/'effectifs salariés'!$C23</f>
        <v>0.33109503622766717</v>
      </c>
      <c r="S23" s="52">
        <f>'effectifs salariés'!S23/'effectifs salariés'!$C23</f>
        <v>3.4018302221398095E-2</v>
      </c>
    </row>
    <row r="24" spans="1:19" x14ac:dyDescent="0.35">
      <c r="A24" s="47" t="s">
        <v>73</v>
      </c>
      <c r="B24" s="47" t="s">
        <v>74</v>
      </c>
      <c r="C24" s="52">
        <f>'effectifs salariés'!C24/'effectifs salariés'!$C24</f>
        <v>1</v>
      </c>
      <c r="D24" s="52">
        <f>'effectifs salariés'!D24/'effectifs salariés'!$C24</f>
        <v>3.0267559934097712E-2</v>
      </c>
      <c r="E24" s="52">
        <f>'effectifs salariés'!E24/'effectifs salariés'!$C24</f>
        <v>2.0207793954473623E-2</v>
      </c>
      <c r="F24" s="52">
        <f>'effectifs salariés'!F24/'effectifs salariés'!$C24</f>
        <v>2.9152726875357252E-2</v>
      </c>
      <c r="G24" s="52">
        <f>'effectifs salariés'!G24/'effectifs salariés'!$C24</f>
        <v>1.2230590766954709E-2</v>
      </c>
      <c r="H24" s="52">
        <f>'effectifs salariés'!H24/'effectifs salariés'!$C24</f>
        <v>1.7899322484112842E-2</v>
      </c>
      <c r="I24" s="52">
        <f>'effectifs salariés'!I24/'effectifs salariés'!$C24</f>
        <v>6.3551788776436566E-2</v>
      </c>
      <c r="J24" s="52">
        <f>'effectifs salariés'!J24/'effectifs salariés'!$C24</f>
        <v>7.4038154399650308E-2</v>
      </c>
      <c r="K24" s="52">
        <f>'effectifs salariés'!K24/'effectifs salariés'!$C24</f>
        <v>0.14637831612924918</v>
      </c>
      <c r="L24" s="52">
        <f>'effectifs salariés'!L24/'effectifs salariés'!$C24</f>
        <v>5.6611664032816651E-2</v>
      </c>
      <c r="M24" s="52">
        <f>'effectifs salariés'!M24/'effectifs salariés'!$C24</f>
        <v>3.9865001176826606E-2</v>
      </c>
      <c r="N24" s="52">
        <f>'effectifs salariés'!N24/'effectifs salariés'!$C24</f>
        <v>2.0856099324165295E-2</v>
      </c>
      <c r="O24" s="52">
        <f>'effectifs salariés'!O24/'effectifs salariés'!$C24</f>
        <v>3.3043609831545681E-2</v>
      </c>
      <c r="P24" s="52">
        <f>'effectifs salariés'!P24/'effectifs salariés'!$C24</f>
        <v>9.8937493695571768E-3</v>
      </c>
      <c r="Q24" s="52">
        <f>'effectifs salariés'!Q24/'effectifs salariés'!$C24</f>
        <v>8.7612639117716287E-2</v>
      </c>
      <c r="R24" s="52">
        <f>'effectifs salariés'!R24/'effectifs salariés'!$C24</f>
        <v>0.32783447093238288</v>
      </c>
      <c r="S24" s="52">
        <f>'effectifs salariés'!S24/'effectifs salariés'!$C24</f>
        <v>3.0556512894657207E-2</v>
      </c>
    </row>
    <row r="25" spans="1:19" x14ac:dyDescent="0.35">
      <c r="A25" s="47" t="s">
        <v>75</v>
      </c>
      <c r="B25" s="47" t="s">
        <v>76</v>
      </c>
      <c r="C25" s="52">
        <f>'effectifs salariés'!C25/'effectifs salariés'!$C25</f>
        <v>1</v>
      </c>
      <c r="D25" s="52">
        <f>'effectifs salariés'!D25/'effectifs salariés'!$C25</f>
        <v>1.2410621257977308E-2</v>
      </c>
      <c r="E25" s="52">
        <f>'effectifs salariés'!E25/'effectifs salariés'!$C25</f>
        <v>1.9181309761306692E-2</v>
      </c>
      <c r="F25" s="52">
        <f>'effectifs salariés'!F25/'effectifs salariés'!$C25</f>
        <v>2.5240083675925402E-2</v>
      </c>
      <c r="G25" s="52">
        <f>'effectifs salariés'!G25/'effectifs salariés'!$C25</f>
        <v>1.8505163976891045E-2</v>
      </c>
      <c r="H25" s="52">
        <f>'effectifs salariés'!H25/'effectifs salariés'!$C25</f>
        <v>3.7553783012587161E-2</v>
      </c>
      <c r="I25" s="52">
        <f>'effectifs salariés'!I25/'effectifs salariés'!$C25</f>
        <v>5.6474326652259148E-2</v>
      </c>
      <c r="J25" s="52">
        <f>'effectifs salariés'!J25/'effectifs salariés'!$C25</f>
        <v>7.2978745253421975E-2</v>
      </c>
      <c r="K25" s="52">
        <f>'effectifs salariés'!K25/'effectifs salariés'!$C25</f>
        <v>0.12973691467524812</v>
      </c>
      <c r="L25" s="52">
        <f>'effectifs salariés'!L25/'effectifs salariés'!$C25</f>
        <v>5.0308246324755355E-2</v>
      </c>
      <c r="M25" s="52">
        <f>'effectifs salariés'!M25/'effectifs salariés'!$C25</f>
        <v>3.3273064821150208E-2</v>
      </c>
      <c r="N25" s="52">
        <f>'effectifs salariés'!N25/'effectifs salariés'!$C25</f>
        <v>2.926118957812426E-2</v>
      </c>
      <c r="O25" s="52">
        <f>'effectifs salariés'!O25/'effectifs salariés'!$C25</f>
        <v>2.8222740421171903E-2</v>
      </c>
      <c r="P25" s="52">
        <f>'effectifs salariés'!P25/'effectifs salariés'!$C25</f>
        <v>9.1914288714249944E-3</v>
      </c>
      <c r="Q25" s="52">
        <f>'effectifs salariés'!Q25/'effectifs salariés'!$C25</f>
        <v>0.10324723051379003</v>
      </c>
      <c r="R25" s="52">
        <f>'effectifs salariés'!R25/'effectifs salariés'!$C25</f>
        <v>0.34112824039405681</v>
      </c>
      <c r="S25" s="52">
        <f>'effectifs salariés'!S25/'effectifs salariés'!$C25</f>
        <v>3.3286910809909573E-2</v>
      </c>
    </row>
    <row r="26" spans="1:19" x14ac:dyDescent="0.35">
      <c r="A26" s="47" t="s">
        <v>77</v>
      </c>
      <c r="B26" s="47" t="s">
        <v>78</v>
      </c>
      <c r="C26" s="52">
        <f>'effectifs salariés'!C26/'effectifs salariés'!$C26</f>
        <v>1</v>
      </c>
      <c r="D26" s="52">
        <f>'effectifs salariés'!D26/'effectifs salariés'!$C26</f>
        <v>1.2596853388331237E-2</v>
      </c>
      <c r="E26" s="52">
        <f>'effectifs salariés'!E26/'effectifs salariés'!$C26</f>
        <v>1.8680050330649664E-2</v>
      </c>
      <c r="F26" s="52">
        <f>'effectifs salariés'!F26/'effectifs salariés'!$C26</f>
        <v>2.8703607345247444E-2</v>
      </c>
      <c r="G26" s="52">
        <f>'effectifs salariés'!G26/'effectifs salariés'!$C26</f>
        <v>2.7237206838156686E-2</v>
      </c>
      <c r="H26" s="52">
        <f>'effectifs salariés'!H26/'effectifs salariés'!$C26</f>
        <v>7.3887664260508419E-3</v>
      </c>
      <c r="I26" s="52">
        <f>'effectifs salariés'!I26/'effectifs salariés'!$C26</f>
        <v>8.3234784912157883E-2</v>
      </c>
      <c r="J26" s="52">
        <f>'effectifs salariés'!J26/'effectifs salariés'!$C26</f>
        <v>6.932290139166139E-2</v>
      </c>
      <c r="K26" s="52">
        <f>'effectifs salariés'!K26/'effectifs salariés'!$C26</f>
        <v>0.13102525047066726</v>
      </c>
      <c r="L26" s="52">
        <f>'effectifs salariés'!L26/'effectifs salariés'!$C26</f>
        <v>6.4034398917701824E-2</v>
      </c>
      <c r="M26" s="52">
        <f>'effectifs salariés'!M26/'effectifs salariés'!$C26</f>
        <v>2.7785924447261617E-2</v>
      </c>
      <c r="N26" s="52">
        <f>'effectifs salariés'!N26/'effectifs salariés'!$C26</f>
        <v>1.1272362607733134E-2</v>
      </c>
      <c r="O26" s="52">
        <f>'effectifs salariés'!O26/'effectifs salariés'!$C26</f>
        <v>2.6130310971513988E-2</v>
      </c>
      <c r="P26" s="52">
        <f>'effectifs salariés'!P26/'effectifs salariés'!$C26</f>
        <v>8.088854410081267E-3</v>
      </c>
      <c r="Q26" s="52">
        <f>'effectifs salariés'!Q26/'effectifs salariés'!$C26</f>
        <v>5.9810219392437157E-2</v>
      </c>
      <c r="R26" s="52">
        <f>'effectifs salariés'!R26/'effectifs salariés'!$C26</f>
        <v>0.39512398179771241</v>
      </c>
      <c r="S26" s="52">
        <f>'effectifs salariés'!S26/'effectifs salariés'!$C26</f>
        <v>2.9564526352636209E-2</v>
      </c>
    </row>
    <row r="27" spans="1:19" x14ac:dyDescent="0.35">
      <c r="A27" s="47" t="s">
        <v>79</v>
      </c>
      <c r="B27" s="47" t="s">
        <v>80</v>
      </c>
      <c r="C27" s="52">
        <f>'effectifs salariés'!C27/'effectifs salariés'!$C27</f>
        <v>1</v>
      </c>
      <c r="D27" s="52">
        <f>'effectifs salariés'!D27/'effectifs salariés'!$C27</f>
        <v>7.2780109235119324E-3</v>
      </c>
      <c r="E27" s="52">
        <f>'effectifs salariés'!E27/'effectifs salariés'!$C27</f>
        <v>1.9893363099595229E-2</v>
      </c>
      <c r="F27" s="52">
        <f>'effectifs salariés'!F27/'effectifs salariés'!$C27</f>
        <v>2.068032363814605E-2</v>
      </c>
      <c r="G27" s="52">
        <f>'effectifs salariés'!G27/'effectifs salariés'!$C27</f>
        <v>4.03228586803746E-2</v>
      </c>
      <c r="H27" s="52">
        <f>'effectifs salariés'!H27/'effectifs salariés'!$C27</f>
        <v>1.1798911845929615E-2</v>
      </c>
      <c r="I27" s="52">
        <f>'effectifs salariés'!I27/'effectifs salariés'!$C27</f>
        <v>0.10522836595513775</v>
      </c>
      <c r="J27" s="52">
        <f>'effectifs salariés'!J27/'effectifs salariés'!$C27</f>
        <v>7.3553079364095914E-2</v>
      </c>
      <c r="K27" s="52">
        <f>'effectifs salariés'!K27/'effectifs salariés'!$C27</f>
        <v>0.13257911701528602</v>
      </c>
      <c r="L27" s="52">
        <f>'effectifs salariés'!L27/'effectifs salariés'!$C27</f>
        <v>5.970257388560142E-2</v>
      </c>
      <c r="M27" s="52">
        <f>'effectifs salariés'!M27/'effectifs salariés'!$C27</f>
        <v>3.8765925957755958E-2</v>
      </c>
      <c r="N27" s="52">
        <f>'effectifs salariés'!N27/'effectifs salariés'!$C27</f>
        <v>2.5939218665604728E-2</v>
      </c>
      <c r="O27" s="52">
        <f>'effectifs salariés'!O27/'effectifs salariés'!$C27</f>
        <v>3.1217100677485583E-2</v>
      </c>
      <c r="P27" s="52">
        <f>'effectifs salariés'!P27/'effectifs salariés'!$C27</f>
        <v>1.1316742373103237E-2</v>
      </c>
      <c r="Q27" s="52">
        <f>'effectifs salariés'!Q27/'effectifs salariés'!$C27</f>
        <v>9.9893023332505562E-2</v>
      </c>
      <c r="R27" s="52">
        <f>'effectifs salariés'!R27/'effectifs salariés'!$C27</f>
        <v>0.29138875300981176</v>
      </c>
      <c r="S27" s="52">
        <f>'effectifs salariés'!S27/'effectifs salariés'!$C27</f>
        <v>3.0442631576054615E-2</v>
      </c>
    </row>
    <row r="28" spans="1:19" x14ac:dyDescent="0.35">
      <c r="A28" s="47" t="s">
        <v>81</v>
      </c>
      <c r="B28" s="47" t="s">
        <v>82</v>
      </c>
      <c r="C28" s="52">
        <f>'effectifs salariés'!C28/'effectifs salariés'!$C28</f>
        <v>1</v>
      </c>
      <c r="D28" s="52">
        <f>'effectifs salariés'!D28/'effectifs salariés'!$C28</f>
        <v>1.0596271383296484E-2</v>
      </c>
      <c r="E28" s="52">
        <f>'effectifs salariés'!E28/'effectifs salariés'!$C28</f>
        <v>1.9077975953312863E-2</v>
      </c>
      <c r="F28" s="52">
        <f>'effectifs salariés'!F28/'effectifs salariés'!$C28</f>
        <v>3.3307031455483423E-2</v>
      </c>
      <c r="G28" s="52">
        <f>'effectifs salariés'!G28/'effectifs salariés'!$C28</f>
        <v>1.3924370382523053E-2</v>
      </c>
      <c r="H28" s="52">
        <f>'effectifs salariés'!H28/'effectifs salariés'!$C28</f>
        <v>7.6119196985440221E-3</v>
      </c>
      <c r="I28" s="52">
        <f>'effectifs salariés'!I28/'effectifs salariés'!$C28</f>
        <v>0.12753025366989321</v>
      </c>
      <c r="J28" s="52">
        <f>'effectifs salariés'!J28/'effectifs salariés'!$C28</f>
        <v>7.4475980656401125E-2</v>
      </c>
      <c r="K28" s="52">
        <f>'effectifs salariés'!K28/'effectifs salariés'!$C28</f>
        <v>0.12924378194962019</v>
      </c>
      <c r="L28" s="52">
        <f>'effectifs salariés'!L28/'effectifs salariés'!$C28</f>
        <v>5.0176691327932336E-2</v>
      </c>
      <c r="M28" s="52">
        <f>'effectifs salariés'!M28/'effectifs salariés'!$C28</f>
        <v>3.1916417319656359E-2</v>
      </c>
      <c r="N28" s="52">
        <f>'effectifs salariés'!N28/'effectifs salariés'!$C28</f>
        <v>1.4455616232164853E-2</v>
      </c>
      <c r="O28" s="52">
        <f>'effectifs salariés'!O28/'effectifs salariés'!$C28</f>
        <v>2.6481563946115005E-2</v>
      </c>
      <c r="P28" s="52">
        <f>'effectifs salariés'!P28/'effectifs salariés'!$C28</f>
        <v>7.4087962854456867E-3</v>
      </c>
      <c r="Q28" s="52">
        <f>'effectifs salariés'!Q28/'effectifs salariés'!$C28</f>
        <v>6.8418736311955899E-2</v>
      </c>
      <c r="R28" s="52">
        <f>'effectifs salariés'!R28/'effectifs salariés'!$C28</f>
        <v>0.35217433197136483</v>
      </c>
      <c r="S28" s="52">
        <f>'effectifs salariés'!S28/'effectifs salariés'!$C28</f>
        <v>3.3200261456290708E-2</v>
      </c>
    </row>
    <row r="29" spans="1:19" x14ac:dyDescent="0.35">
      <c r="A29" s="47" t="s">
        <v>83</v>
      </c>
      <c r="B29" s="47" t="s">
        <v>84</v>
      </c>
      <c r="C29" s="52">
        <f>'effectifs salariés'!C29/'effectifs salariés'!$C29</f>
        <v>1</v>
      </c>
      <c r="D29" s="52">
        <f>'effectifs salariés'!D29/'effectifs salariés'!$C29</f>
        <v>2.1558215106602205E-2</v>
      </c>
      <c r="E29" s="52">
        <f>'effectifs salariés'!E29/'effectifs salariés'!$C29</f>
        <v>1.8844704475203009E-2</v>
      </c>
      <c r="F29" s="52">
        <f>'effectifs salariés'!F29/'effectifs salariés'!$C29</f>
        <v>2.1290178474929207E-2</v>
      </c>
      <c r="G29" s="52">
        <f>'effectifs salariés'!G29/'effectifs salariés'!$C29</f>
        <v>1.0839631954001455E-2</v>
      </c>
      <c r="H29" s="52">
        <f>'effectifs salariés'!H29/'effectifs salariés'!$C29</f>
        <v>2.1370877675863011E-3</v>
      </c>
      <c r="I29" s="52">
        <f>'effectifs salariés'!I29/'effectifs salariés'!$C29</f>
        <v>4.106148270371144E-2</v>
      </c>
      <c r="J29" s="52">
        <f>'effectifs salariés'!J29/'effectifs salariés'!$C29</f>
        <v>7.781564555758104E-2</v>
      </c>
      <c r="K29" s="52">
        <f>'effectifs salariés'!K29/'effectifs salariés'!$C29</f>
        <v>0.15051986137030127</v>
      </c>
      <c r="L29" s="52">
        <f>'effectifs salariés'!L29/'effectifs salariés'!$C29</f>
        <v>5.1073947848141399E-2</v>
      </c>
      <c r="M29" s="52">
        <f>'effectifs salariés'!M29/'effectifs salariés'!$C29</f>
        <v>4.8263886387053541E-2</v>
      </c>
      <c r="N29" s="52">
        <f>'effectifs salariés'!N29/'effectifs salariés'!$C29</f>
        <v>1.7579456289133707E-2</v>
      </c>
      <c r="O29" s="52">
        <f>'effectifs salariés'!O29/'effectifs salariés'!$C29</f>
        <v>2.8334065870722763E-2</v>
      </c>
      <c r="P29" s="52">
        <f>'effectifs salariés'!P29/'effectifs salariés'!$C29</f>
        <v>1.2323920828319655E-2</v>
      </c>
      <c r="Q29" s="52">
        <f>'effectifs salariés'!Q29/'effectifs salariés'!$C29</f>
        <v>8.6440372657381456E-2</v>
      </c>
      <c r="R29" s="52">
        <f>'effectifs salariés'!R29/'effectifs salariés'!$C29</f>
        <v>0.37263576559764244</v>
      </c>
      <c r="S29" s="52">
        <f>'effectifs salariés'!S29/'effectifs salariés'!$C29</f>
        <v>3.9281777111689134E-2</v>
      </c>
    </row>
    <row r="30" spans="1:19" x14ac:dyDescent="0.35">
      <c r="A30" s="47" t="s">
        <v>85</v>
      </c>
      <c r="B30" s="47" t="s">
        <v>86</v>
      </c>
      <c r="C30" s="52">
        <f>'effectifs salariés'!C30/'effectifs salariés'!$C30</f>
        <v>1</v>
      </c>
      <c r="D30" s="52">
        <f>'effectifs salariés'!D30/'effectifs salariés'!$C30</f>
        <v>1.2229818039015697E-2</v>
      </c>
      <c r="E30" s="52">
        <f>'effectifs salariés'!E30/'effectifs salariés'!$C30</f>
        <v>1.93039953147893E-2</v>
      </c>
      <c r="F30" s="52">
        <f>'effectifs salariés'!F30/'effectifs salariés'!$C30</f>
        <v>1.6336195229839173E-2</v>
      </c>
      <c r="G30" s="52">
        <f>'effectifs salariés'!G30/'effectifs salariés'!$C30</f>
        <v>1.2412535802113935E-2</v>
      </c>
      <c r="H30" s="52">
        <f>'effectifs salariés'!H30/'effectifs salariés'!$C30</f>
        <v>7.7245979697874818E-3</v>
      </c>
      <c r="I30" s="52">
        <f>'effectifs salariés'!I30/'effectifs salariés'!$C30</f>
        <v>4.2644144202494919E-2</v>
      </c>
      <c r="J30" s="52">
        <f>'effectifs salariés'!J30/'effectifs salariés'!$C30</f>
        <v>7.2195333470144396E-2</v>
      </c>
      <c r="K30" s="52">
        <f>'effectifs salariés'!K30/'effectifs salariés'!$C30</f>
        <v>0.14469474202365376</v>
      </c>
      <c r="L30" s="52">
        <f>'effectifs salariés'!L30/'effectifs salariés'!$C30</f>
        <v>6.2666738481110873E-2</v>
      </c>
      <c r="M30" s="52">
        <f>'effectifs salariés'!M30/'effectifs salariés'!$C30</f>
        <v>5.740814853045148E-2</v>
      </c>
      <c r="N30" s="52">
        <f>'effectifs salariés'!N30/'effectifs salariés'!$C30</f>
        <v>2.3574000353163437E-2</v>
      </c>
      <c r="O30" s="52">
        <f>'effectifs salariés'!O30/'effectifs salariés'!$C30</f>
        <v>3.0602498188162481E-2</v>
      </c>
      <c r="P30" s="52">
        <f>'effectifs salariés'!P30/'effectifs salariés'!$C30</f>
        <v>1.4776276416522868E-2</v>
      </c>
      <c r="Q30" s="52">
        <f>'effectifs salariés'!Q30/'effectifs salariés'!$C30</f>
        <v>0.10794051855028454</v>
      </c>
      <c r="R30" s="52">
        <f>'effectifs salariés'!R30/'effectifs salariés'!$C30</f>
        <v>0.33235815681411124</v>
      </c>
      <c r="S30" s="52">
        <f>'effectifs salariés'!S30/'effectifs salariés'!$C30</f>
        <v>4.3132300614354392E-2</v>
      </c>
    </row>
    <row r="31" spans="1:19" x14ac:dyDescent="0.35">
      <c r="A31" s="47" t="s">
        <v>87</v>
      </c>
      <c r="B31" s="47" t="s">
        <v>88</v>
      </c>
      <c r="C31" s="52">
        <f>'effectifs salariés'!C31/'effectifs salariés'!$C31</f>
        <v>1</v>
      </c>
      <c r="D31" s="52">
        <f>'effectifs salariés'!D31/'effectifs salariés'!$C31</f>
        <v>1.7614082420194827E-2</v>
      </c>
      <c r="E31" s="52">
        <f>'effectifs salariés'!E31/'effectifs salariés'!$C31</f>
        <v>1.7437167593626644E-2</v>
      </c>
      <c r="F31" s="52">
        <f>'effectifs salariés'!F31/'effectifs salariés'!$C31</f>
        <v>2.1893209787812781E-2</v>
      </c>
      <c r="G31" s="52">
        <f>'effectifs salariés'!G31/'effectifs salariés'!$C31</f>
        <v>1.8465485023054214E-3</v>
      </c>
      <c r="H31" s="52">
        <f>'effectifs salariés'!H31/'effectifs salariés'!$C31</f>
        <v>2.2224925087628127E-3</v>
      </c>
      <c r="I31" s="52">
        <f>'effectifs salariés'!I31/'effectifs salariés'!$C31</f>
        <v>1.7149681000453346E-2</v>
      </c>
      <c r="J31" s="52">
        <f>'effectifs salariés'!J31/'effectifs salariés'!$C31</f>
        <v>0.11002996494874999</v>
      </c>
      <c r="K31" s="52">
        <f>'effectifs salariés'!K31/'effectifs salariés'!$C31</f>
        <v>0.15158283483895221</v>
      </c>
      <c r="L31" s="52">
        <f>'effectifs salariés'!L31/'effectifs salariés'!$C31</f>
        <v>6.577914395338294E-2</v>
      </c>
      <c r="M31" s="52">
        <f>'effectifs salariés'!M31/'effectifs salariés'!$C31</f>
        <v>8.3758113203374646E-2</v>
      </c>
      <c r="N31" s="52">
        <f>'effectifs salariés'!N31/'effectifs salariés'!$C31</f>
        <v>1.5336304028129457E-2</v>
      </c>
      <c r="O31" s="52">
        <f>'effectifs salariés'!O31/'effectifs salariés'!$C31</f>
        <v>2.2512411680801425E-2</v>
      </c>
      <c r="P31" s="52">
        <f>'effectifs salariés'!P31/'effectifs salariés'!$C31</f>
        <v>9.2327425115271075E-3</v>
      </c>
      <c r="Q31" s="52">
        <f>'effectifs salariés'!Q31/'effectifs salariés'!$C31</f>
        <v>6.3678280387885755E-2</v>
      </c>
      <c r="R31" s="52">
        <f>'effectifs salariés'!R31/'effectifs salariés'!$C31</f>
        <v>0.3615586196220657</v>
      </c>
      <c r="S31" s="52">
        <f>'effectifs salariés'!S31/'effectifs salariés'!$C31</f>
        <v>3.8368403011974923E-2</v>
      </c>
    </row>
    <row r="32" spans="1:19" x14ac:dyDescent="0.35">
      <c r="A32" s="48"/>
      <c r="B32" s="49" t="s">
        <v>89</v>
      </c>
      <c r="C32" s="52">
        <f>'effectifs salariés'!C32/'effectifs salariés'!$C32</f>
        <v>1</v>
      </c>
      <c r="D32" s="52">
        <f>'effectifs salariés'!D32/'effectifs salariés'!$C32</f>
        <v>1.189853416944996E-2</v>
      </c>
      <c r="E32" s="52">
        <f>'effectifs salariés'!E32/'effectifs salariés'!$C32</f>
        <v>1.8177238359564793E-2</v>
      </c>
      <c r="F32" s="52">
        <f>'effectifs salariés'!F32/'effectifs salariés'!$C32</f>
        <v>2.4893945289104248E-2</v>
      </c>
      <c r="G32" s="52">
        <f>'effectifs salariés'!G32/'effectifs salariés'!$C32</f>
        <v>2.2334399507370345E-2</v>
      </c>
      <c r="H32" s="52">
        <f>'effectifs salariés'!H32/'effectifs salariés'!$C32</f>
        <v>1.7706022614964623E-2</v>
      </c>
      <c r="I32" s="52">
        <f>'effectifs salariés'!I32/'effectifs salariés'!$C32</f>
        <v>7.4317490197924579E-2</v>
      </c>
      <c r="J32" s="52">
        <f>'effectifs salariés'!J32/'effectifs salariés'!$C32</f>
        <v>6.819757010462496E-2</v>
      </c>
      <c r="K32" s="52">
        <f>'effectifs salariés'!K32/'effectifs salariés'!$C32</f>
        <v>0.13319741600824958</v>
      </c>
      <c r="L32" s="52">
        <f>'effectifs salariés'!L32/'effectifs salariés'!$C32</f>
        <v>6.0192836902301802E-2</v>
      </c>
      <c r="M32" s="52">
        <f>'effectifs salariés'!M32/'effectifs salariés'!$C32</f>
        <v>3.8247817491644139E-2</v>
      </c>
      <c r="N32" s="52">
        <f>'effectifs salariés'!N32/'effectifs salariés'!$C32</f>
        <v>3.2307327417295875E-2</v>
      </c>
      <c r="O32" s="52">
        <f>'effectifs salariés'!O32/'effectifs salariés'!$C32</f>
        <v>3.8590868936993331E-2</v>
      </c>
      <c r="P32" s="52">
        <f>'effectifs salariés'!P32/'effectifs salariés'!$C32</f>
        <v>1.1156976531371378E-2</v>
      </c>
      <c r="Q32" s="52">
        <f>'effectifs salariés'!Q32/'effectifs salariés'!$C32</f>
        <v>0.1046026642415521</v>
      </c>
      <c r="R32" s="52">
        <f>'effectifs salariés'!R32/'effectifs salariés'!$C32</f>
        <v>0.30971301869014489</v>
      </c>
      <c r="S32" s="52">
        <f>'effectifs salariés'!S32/'effectifs salariés'!$C32</f>
        <v>3.4465873537443376E-2</v>
      </c>
    </row>
    <row r="2381" spans="3:3" x14ac:dyDescent="0.35">
      <c r="C2381" s="51"/>
    </row>
  </sheetData>
  <mergeCells count="20">
    <mergeCell ref="L7:L8"/>
    <mergeCell ref="M7:M8"/>
    <mergeCell ref="N7:N8"/>
    <mergeCell ref="O7:O8"/>
    <mergeCell ref="A6:A8"/>
    <mergeCell ref="B6:B8"/>
    <mergeCell ref="C6:S6"/>
    <mergeCell ref="C7:C8"/>
    <mergeCell ref="D7:D8"/>
    <mergeCell ref="E7:E8"/>
    <mergeCell ref="F7:F8"/>
    <mergeCell ref="G7:G8"/>
    <mergeCell ref="H7:H8"/>
    <mergeCell ref="I7:I8"/>
    <mergeCell ref="P7:P8"/>
    <mergeCell ref="Q7:Q8"/>
    <mergeCell ref="R7:R8"/>
    <mergeCell ref="S7:S8"/>
    <mergeCell ref="J7:J8"/>
    <mergeCell ref="K7:K8"/>
  </mergeCells>
  <conditionalFormatting sqref="T10:T33 C9:S32">
    <cfRule type="cellIs" dxfId="3" priority="1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81"/>
  <sheetViews>
    <sheetView topLeftCell="K8" workbookViewId="0">
      <selection activeCell="T9" sqref="T9:T32"/>
    </sheetView>
  </sheetViews>
  <sheetFormatPr baseColWidth="10" defaultRowHeight="14.5" x14ac:dyDescent="0.35"/>
  <cols>
    <col min="2" max="2" width="20.7265625" customWidth="1"/>
    <col min="3" max="19" width="15.7265625" customWidth="1"/>
    <col min="258" max="258" width="20.7265625" customWidth="1"/>
    <col min="259" max="275" width="15.7265625" customWidth="1"/>
    <col min="514" max="514" width="20.7265625" customWidth="1"/>
    <col min="515" max="531" width="15.7265625" customWidth="1"/>
    <col min="770" max="770" width="20.7265625" customWidth="1"/>
    <col min="771" max="787" width="15.7265625" customWidth="1"/>
    <col min="1026" max="1026" width="20.7265625" customWidth="1"/>
    <col min="1027" max="1043" width="15.7265625" customWidth="1"/>
    <col min="1282" max="1282" width="20.7265625" customWidth="1"/>
    <col min="1283" max="1299" width="15.7265625" customWidth="1"/>
    <col min="1538" max="1538" width="20.7265625" customWidth="1"/>
    <col min="1539" max="1555" width="15.7265625" customWidth="1"/>
    <col min="1794" max="1794" width="20.7265625" customWidth="1"/>
    <col min="1795" max="1811" width="15.7265625" customWidth="1"/>
    <col min="2050" max="2050" width="20.7265625" customWidth="1"/>
    <col min="2051" max="2067" width="15.7265625" customWidth="1"/>
    <col min="2306" max="2306" width="20.7265625" customWidth="1"/>
    <col min="2307" max="2323" width="15.7265625" customWidth="1"/>
    <col min="2562" max="2562" width="20.7265625" customWidth="1"/>
    <col min="2563" max="2579" width="15.7265625" customWidth="1"/>
    <col min="2818" max="2818" width="20.7265625" customWidth="1"/>
    <col min="2819" max="2835" width="15.7265625" customWidth="1"/>
    <col min="3074" max="3074" width="20.7265625" customWidth="1"/>
    <col min="3075" max="3091" width="15.7265625" customWidth="1"/>
    <col min="3330" max="3330" width="20.7265625" customWidth="1"/>
    <col min="3331" max="3347" width="15.7265625" customWidth="1"/>
    <col min="3586" max="3586" width="20.7265625" customWidth="1"/>
    <col min="3587" max="3603" width="15.7265625" customWidth="1"/>
    <col min="3842" max="3842" width="20.7265625" customWidth="1"/>
    <col min="3843" max="3859" width="15.7265625" customWidth="1"/>
    <col min="4098" max="4098" width="20.7265625" customWidth="1"/>
    <col min="4099" max="4115" width="15.7265625" customWidth="1"/>
    <col min="4354" max="4354" width="20.7265625" customWidth="1"/>
    <col min="4355" max="4371" width="15.7265625" customWidth="1"/>
    <col min="4610" max="4610" width="20.7265625" customWidth="1"/>
    <col min="4611" max="4627" width="15.7265625" customWidth="1"/>
    <col min="4866" max="4866" width="20.7265625" customWidth="1"/>
    <col min="4867" max="4883" width="15.7265625" customWidth="1"/>
    <col min="5122" max="5122" width="20.7265625" customWidth="1"/>
    <col min="5123" max="5139" width="15.7265625" customWidth="1"/>
    <col min="5378" max="5378" width="20.7265625" customWidth="1"/>
    <col min="5379" max="5395" width="15.7265625" customWidth="1"/>
    <col min="5634" max="5634" width="20.7265625" customWidth="1"/>
    <col min="5635" max="5651" width="15.7265625" customWidth="1"/>
    <col min="5890" max="5890" width="20.7265625" customWidth="1"/>
    <col min="5891" max="5907" width="15.7265625" customWidth="1"/>
    <col min="6146" max="6146" width="20.7265625" customWidth="1"/>
    <col min="6147" max="6163" width="15.7265625" customWidth="1"/>
    <col min="6402" max="6402" width="20.7265625" customWidth="1"/>
    <col min="6403" max="6419" width="15.7265625" customWidth="1"/>
    <col min="6658" max="6658" width="20.7265625" customWidth="1"/>
    <col min="6659" max="6675" width="15.7265625" customWidth="1"/>
    <col min="6914" max="6914" width="20.7265625" customWidth="1"/>
    <col min="6915" max="6931" width="15.7265625" customWidth="1"/>
    <col min="7170" max="7170" width="20.7265625" customWidth="1"/>
    <col min="7171" max="7187" width="15.7265625" customWidth="1"/>
    <col min="7426" max="7426" width="20.7265625" customWidth="1"/>
    <col min="7427" max="7443" width="15.7265625" customWidth="1"/>
    <col min="7682" max="7682" width="20.7265625" customWidth="1"/>
    <col min="7683" max="7699" width="15.7265625" customWidth="1"/>
    <col min="7938" max="7938" width="20.7265625" customWidth="1"/>
    <col min="7939" max="7955" width="15.7265625" customWidth="1"/>
    <col min="8194" max="8194" width="20.7265625" customWidth="1"/>
    <col min="8195" max="8211" width="15.7265625" customWidth="1"/>
    <col min="8450" max="8450" width="20.7265625" customWidth="1"/>
    <col min="8451" max="8467" width="15.7265625" customWidth="1"/>
    <col min="8706" max="8706" width="20.7265625" customWidth="1"/>
    <col min="8707" max="8723" width="15.7265625" customWidth="1"/>
    <col min="8962" max="8962" width="20.7265625" customWidth="1"/>
    <col min="8963" max="8979" width="15.7265625" customWidth="1"/>
    <col min="9218" max="9218" width="20.7265625" customWidth="1"/>
    <col min="9219" max="9235" width="15.7265625" customWidth="1"/>
    <col min="9474" max="9474" width="20.7265625" customWidth="1"/>
    <col min="9475" max="9491" width="15.7265625" customWidth="1"/>
    <col min="9730" max="9730" width="20.7265625" customWidth="1"/>
    <col min="9731" max="9747" width="15.7265625" customWidth="1"/>
    <col min="9986" max="9986" width="20.7265625" customWidth="1"/>
    <col min="9987" max="10003" width="15.7265625" customWidth="1"/>
    <col min="10242" max="10242" width="20.7265625" customWidth="1"/>
    <col min="10243" max="10259" width="15.7265625" customWidth="1"/>
    <col min="10498" max="10498" width="20.7265625" customWidth="1"/>
    <col min="10499" max="10515" width="15.7265625" customWidth="1"/>
    <col min="10754" max="10754" width="20.7265625" customWidth="1"/>
    <col min="10755" max="10771" width="15.7265625" customWidth="1"/>
    <col min="11010" max="11010" width="20.7265625" customWidth="1"/>
    <col min="11011" max="11027" width="15.7265625" customWidth="1"/>
    <col min="11266" max="11266" width="20.7265625" customWidth="1"/>
    <col min="11267" max="11283" width="15.7265625" customWidth="1"/>
    <col min="11522" max="11522" width="20.7265625" customWidth="1"/>
    <col min="11523" max="11539" width="15.7265625" customWidth="1"/>
    <col min="11778" max="11778" width="20.7265625" customWidth="1"/>
    <col min="11779" max="11795" width="15.7265625" customWidth="1"/>
    <col min="12034" max="12034" width="20.7265625" customWidth="1"/>
    <col min="12035" max="12051" width="15.7265625" customWidth="1"/>
    <col min="12290" max="12290" width="20.7265625" customWidth="1"/>
    <col min="12291" max="12307" width="15.7265625" customWidth="1"/>
    <col min="12546" max="12546" width="20.7265625" customWidth="1"/>
    <col min="12547" max="12563" width="15.7265625" customWidth="1"/>
    <col min="12802" max="12802" width="20.7265625" customWidth="1"/>
    <col min="12803" max="12819" width="15.7265625" customWidth="1"/>
    <col min="13058" max="13058" width="20.7265625" customWidth="1"/>
    <col min="13059" max="13075" width="15.7265625" customWidth="1"/>
    <col min="13314" max="13314" width="20.7265625" customWidth="1"/>
    <col min="13315" max="13331" width="15.7265625" customWidth="1"/>
    <col min="13570" max="13570" width="20.7265625" customWidth="1"/>
    <col min="13571" max="13587" width="15.7265625" customWidth="1"/>
    <col min="13826" max="13826" width="20.7265625" customWidth="1"/>
    <col min="13827" max="13843" width="15.7265625" customWidth="1"/>
    <col min="14082" max="14082" width="20.7265625" customWidth="1"/>
    <col min="14083" max="14099" width="15.7265625" customWidth="1"/>
    <col min="14338" max="14338" width="20.7265625" customWidth="1"/>
    <col min="14339" max="14355" width="15.7265625" customWidth="1"/>
    <col min="14594" max="14594" width="20.7265625" customWidth="1"/>
    <col min="14595" max="14611" width="15.7265625" customWidth="1"/>
    <col min="14850" max="14850" width="20.7265625" customWidth="1"/>
    <col min="14851" max="14867" width="15.7265625" customWidth="1"/>
    <col min="15106" max="15106" width="20.7265625" customWidth="1"/>
    <col min="15107" max="15123" width="15.7265625" customWidth="1"/>
    <col min="15362" max="15362" width="20.7265625" customWidth="1"/>
    <col min="15363" max="15379" width="15.7265625" customWidth="1"/>
    <col min="15618" max="15618" width="20.7265625" customWidth="1"/>
    <col min="15619" max="15635" width="15.7265625" customWidth="1"/>
    <col min="15874" max="15874" width="20.7265625" customWidth="1"/>
    <col min="15875" max="15891" width="15.7265625" customWidth="1"/>
    <col min="16130" max="16130" width="20.7265625" customWidth="1"/>
    <col min="16131" max="16147" width="15.7265625" customWidth="1"/>
  </cols>
  <sheetData>
    <row r="1" spans="1:20" x14ac:dyDescent="0.35">
      <c r="A1" s="1" t="s">
        <v>90</v>
      </c>
      <c r="B1" s="2"/>
      <c r="C1" s="2"/>
      <c r="D1" s="2"/>
      <c r="E1" s="2"/>
      <c r="F1" s="2"/>
      <c r="G1" s="3"/>
      <c r="K1" s="4"/>
    </row>
    <row r="2" spans="1:20" x14ac:dyDescent="0.35">
      <c r="A2" s="6" t="s">
        <v>1</v>
      </c>
      <c r="B2" s="2"/>
      <c r="D2" s="7"/>
      <c r="E2" s="8"/>
      <c r="F2" s="8"/>
      <c r="G2" s="8"/>
      <c r="K2" s="4"/>
    </row>
    <row r="3" spans="1:20" x14ac:dyDescent="0.35">
      <c r="A3" s="9" t="s">
        <v>2</v>
      </c>
      <c r="B3" s="2"/>
      <c r="D3" s="7"/>
      <c r="E3" s="10"/>
      <c r="F3" s="8"/>
      <c r="G3" s="8"/>
      <c r="K3" s="4"/>
    </row>
    <row r="4" spans="1:20" x14ac:dyDescent="0.35">
      <c r="A4" s="11" t="s">
        <v>3</v>
      </c>
      <c r="B4" s="12"/>
      <c r="C4" s="12"/>
      <c r="D4" s="12"/>
      <c r="E4" s="8"/>
      <c r="F4" s="8"/>
      <c r="G4" s="8"/>
      <c r="K4" s="4"/>
    </row>
    <row r="5" spans="1:20" x14ac:dyDescent="0.35">
      <c r="A5" s="13" t="s">
        <v>4</v>
      </c>
      <c r="B5" s="14" t="s">
        <v>5</v>
      </c>
      <c r="D5" s="7"/>
      <c r="E5" s="8"/>
      <c r="F5" s="8"/>
      <c r="G5" s="8"/>
      <c r="K5" s="4"/>
    </row>
    <row r="6" spans="1:20" x14ac:dyDescent="0.35">
      <c r="A6" s="54" t="s">
        <v>6</v>
      </c>
      <c r="B6" s="55" t="s">
        <v>7</v>
      </c>
      <c r="C6" s="56" t="s">
        <v>91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2"/>
    </row>
    <row r="7" spans="1:20" x14ac:dyDescent="0.35">
      <c r="A7" s="54"/>
      <c r="B7" s="55"/>
      <c r="C7" s="59" t="s">
        <v>9</v>
      </c>
      <c r="D7" s="63" t="s">
        <v>10</v>
      </c>
      <c r="E7" s="63" t="s">
        <v>11</v>
      </c>
      <c r="F7" s="63" t="s">
        <v>12</v>
      </c>
      <c r="G7" s="63" t="s">
        <v>13</v>
      </c>
      <c r="H7" s="63" t="s">
        <v>14</v>
      </c>
      <c r="I7" s="63" t="s">
        <v>15</v>
      </c>
      <c r="J7" s="63" t="s">
        <v>16</v>
      </c>
      <c r="K7" s="63" t="s">
        <v>17</v>
      </c>
      <c r="L7" s="63" t="s">
        <v>18</v>
      </c>
      <c r="M7" s="63" t="s">
        <v>19</v>
      </c>
      <c r="N7" s="63" t="s">
        <v>20</v>
      </c>
      <c r="O7" s="63" t="s">
        <v>21</v>
      </c>
      <c r="P7" s="63" t="s">
        <v>22</v>
      </c>
      <c r="Q7" s="63" t="s">
        <v>23</v>
      </c>
      <c r="R7" s="63" t="s">
        <v>24</v>
      </c>
      <c r="S7" s="65" t="s">
        <v>25</v>
      </c>
    </row>
    <row r="8" spans="1:20" x14ac:dyDescent="0.35">
      <c r="A8" s="54"/>
      <c r="B8" s="55"/>
      <c r="C8" s="60"/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5"/>
    </row>
    <row r="9" spans="1:20" x14ac:dyDescent="0.35">
      <c r="A9" s="24" t="s">
        <v>26</v>
      </c>
      <c r="B9" s="24" t="s">
        <v>27</v>
      </c>
      <c r="C9" s="25" t="s">
        <v>92</v>
      </c>
      <c r="D9" s="26" t="s">
        <v>93</v>
      </c>
      <c r="E9" s="27" t="s">
        <v>94</v>
      </c>
      <c r="F9" s="27" t="s">
        <v>95</v>
      </c>
      <c r="G9" s="27" t="s">
        <v>96</v>
      </c>
      <c r="H9" s="27" t="s">
        <v>97</v>
      </c>
      <c r="I9" s="27" t="s">
        <v>98</v>
      </c>
      <c r="J9" s="27" t="s">
        <v>99</v>
      </c>
      <c r="K9" s="27" t="s">
        <v>100</v>
      </c>
      <c r="L9" s="27" t="s">
        <v>101</v>
      </c>
      <c r="M9" s="27" t="s">
        <v>102</v>
      </c>
      <c r="N9" s="27" t="s">
        <v>103</v>
      </c>
      <c r="O9" s="27" t="s">
        <v>104</v>
      </c>
      <c r="P9" s="27" t="s">
        <v>105</v>
      </c>
      <c r="Q9" s="27" t="s">
        <v>106</v>
      </c>
      <c r="R9" s="27" t="s">
        <v>107</v>
      </c>
      <c r="S9" s="28" t="s">
        <v>108</v>
      </c>
      <c r="T9" s="72" t="s">
        <v>109</v>
      </c>
    </row>
    <row r="10" spans="1:20" x14ac:dyDescent="0.35">
      <c r="A10" s="47" t="s">
        <v>45</v>
      </c>
      <c r="B10" s="47" t="s">
        <v>46</v>
      </c>
      <c r="C10" s="52">
        <f>'effectifs salariés'!C10/'effectifs salariés'!$C10</f>
        <v>1</v>
      </c>
      <c r="D10" s="52">
        <f>('effectifs salariés'!D10/'effectifs salariés'!$C10)*(Gi!D$32-Gi!$C$32)</f>
        <v>-11.418033395108738</v>
      </c>
      <c r="E10" s="52">
        <f>('effectifs salariés'!E10/'effectifs salariés'!$C10)*(Gi!E$32-Gi!$C$32)</f>
        <v>96.102335144948327</v>
      </c>
      <c r="F10" s="52">
        <f>('effectifs salariés'!F10/'effectifs salariés'!$C10)*(Gi!F$32-Gi!$C$32)</f>
        <v>-35.264601427662825</v>
      </c>
      <c r="G10" s="52">
        <f>('effectifs salariés'!G10/'effectifs salariés'!$C10)*(Gi!G$32-Gi!$C$32)</f>
        <v>130.15102115781596</v>
      </c>
      <c r="H10" s="52">
        <f>('effectifs salariés'!H10/'effectifs salariés'!$C10)*(Gi!H$32-Gi!$C$32)</f>
        <v>131.85238377540591</v>
      </c>
      <c r="I10" s="52">
        <f>('effectifs salariés'!I10/'effectifs salariés'!$C10)*(Gi!I$32-Gi!$C$32)</f>
        <v>97.175421096755656</v>
      </c>
      <c r="J10" s="52">
        <f>('effectifs salariés'!J10/'effectifs salariés'!$C10)*(Gi!J$32-Gi!$C$32)</f>
        <v>-292.78550810660602</v>
      </c>
      <c r="K10" s="52">
        <f>('effectifs salariés'!K10/'effectifs salariés'!$C10)*(Gi!K$32-Gi!$C$32)</f>
        <v>-343.68122407927348</v>
      </c>
      <c r="L10" s="52">
        <f>('effectifs salariés'!L10/'effectifs salariés'!$C10)*(Gi!L$32-Gi!$C$32)</f>
        <v>30.702357433398866</v>
      </c>
      <c r="M10" s="52">
        <f>('effectifs salariés'!M10/'effectifs salariés'!$C10)*(Gi!M$32-Gi!$C$32)</f>
        <v>-421.60275039740355</v>
      </c>
      <c r="N10" s="52">
        <f>('effectifs salariés'!N10/'effectifs salariés'!$C10)*(Gi!N$32-Gi!$C$32)</f>
        <v>1056.0437373094526</v>
      </c>
      <c r="O10" s="52">
        <f>('effectifs salariés'!O10/'effectifs salariés'!$C10)*(Gi!O$32-Gi!$C$32)</f>
        <v>1051.9797854256656</v>
      </c>
      <c r="P10" s="52">
        <f>('effectifs salariés'!P10/'effectifs salariés'!$C10)*(Gi!P$32-Gi!$C$32)</f>
        <v>2.4696702631130418</v>
      </c>
      <c r="Q10" s="52">
        <f>('effectifs salariés'!Q10/'effectifs salariés'!$C10)*(Gi!Q$32-Gi!$C$32)</f>
        <v>1212.7553651948183</v>
      </c>
      <c r="R10" s="52">
        <f>('effectifs salariés'!R10/'effectifs salariés'!$C10)*(Gi!R$32-Gi!$C$32)</f>
        <v>-857.12540413447027</v>
      </c>
      <c r="S10" s="52">
        <f>('effectifs salariés'!S10/'effectifs salariés'!$C10)*(Gi!S$32-Gi!$C$32)</f>
        <v>-207.51267375296067</v>
      </c>
      <c r="T10" s="73">
        <f t="shared" ref="T10:T32" si="0">SUM(D10:S10)</f>
        <v>1639.841881507889</v>
      </c>
    </row>
    <row r="11" spans="1:20" x14ac:dyDescent="0.35">
      <c r="A11" s="47" t="s">
        <v>47</v>
      </c>
      <c r="B11" s="47" t="s">
        <v>48</v>
      </c>
      <c r="C11" s="52">
        <f>'effectifs salariés'!C11/'effectifs salariés'!$C11</f>
        <v>1</v>
      </c>
      <c r="D11" s="52">
        <f>('effectifs salariés'!D11/'effectifs salariés'!$C11)*(Gi!D$32-Gi!$C$32)</f>
        <v>-349.15393882650244</v>
      </c>
      <c r="E11" s="52">
        <f>('effectifs salariés'!E11/'effectifs salariés'!$C11)*(Gi!E$32-Gi!$C$32)</f>
        <v>108.86491209854827</v>
      </c>
      <c r="F11" s="52">
        <f>('effectifs salariés'!F11/'effectifs salariés'!$C11)*(Gi!F$32-Gi!$C$32)</f>
        <v>-165.42944402738388</v>
      </c>
      <c r="G11" s="52">
        <f>('effectifs salariés'!G11/'effectifs salariés'!$C11)*(Gi!G$32-Gi!$C$32)</f>
        <v>168.58845291174231</v>
      </c>
      <c r="H11" s="52">
        <f>('effectifs salariés'!H11/'effectifs salariés'!$C11)*(Gi!H$32-Gi!$C$32)</f>
        <v>88.375804971044474</v>
      </c>
      <c r="I11" s="52">
        <f>('effectifs salariés'!I11/'effectifs salariés'!$C11)*(Gi!I$32-Gi!$C$32)</f>
        <v>320.22642534177038</v>
      </c>
      <c r="J11" s="52">
        <f>('effectifs salariés'!J11/'effectifs salariés'!$C11)*(Gi!J$32-Gi!$C$32)</f>
        <v>-391.92646711077811</v>
      </c>
      <c r="K11" s="52">
        <f>('effectifs salariés'!K11/'effectifs salariés'!$C11)*(Gi!K$32-Gi!$C$32)</f>
        <v>-357.87426369064713</v>
      </c>
      <c r="L11" s="52">
        <f>('effectifs salariés'!L11/'effectifs salariés'!$C11)*(Gi!L$32-Gi!$C$32)</f>
        <v>26.765568204660934</v>
      </c>
      <c r="M11" s="52">
        <f>('effectifs salariés'!M11/'effectifs salariés'!$C11)*(Gi!M$32-Gi!$C$32)</f>
        <v>-248.22923398349013</v>
      </c>
      <c r="N11" s="52">
        <f>('effectifs salariés'!N11/'effectifs salariés'!$C11)*(Gi!N$32-Gi!$C$32)</f>
        <v>137.47218625911708</v>
      </c>
      <c r="O11" s="52">
        <f>('effectifs salariés'!O11/'effectifs salariés'!$C11)*(Gi!O$32-Gi!$C$32)</f>
        <v>443.56297700597383</v>
      </c>
      <c r="P11" s="52">
        <f>('effectifs salariés'!P11/'effectifs salariés'!$C11)*(Gi!P$32-Gi!$C$32)</f>
        <v>1.5897180709316938</v>
      </c>
      <c r="Q11" s="52">
        <f>('effectifs salariés'!Q11/'effectifs salariés'!$C11)*(Gi!Q$32-Gi!$C$32)</f>
        <v>488.35761989879535</v>
      </c>
      <c r="R11" s="52">
        <f>('effectifs salariés'!R11/'effectifs salariés'!$C11)*(Gi!R$32-Gi!$C$32)</f>
        <v>-1089.0582372486365</v>
      </c>
      <c r="S11" s="52">
        <f>('effectifs salariés'!S11/'effectifs salariés'!$C11)*(Gi!S$32-Gi!$C$32)</f>
        <v>-134.88593642105346</v>
      </c>
      <c r="T11" s="73">
        <f t="shared" si="0"/>
        <v>-952.7538565459073</v>
      </c>
    </row>
    <row r="12" spans="1:20" x14ac:dyDescent="0.35">
      <c r="A12" s="47" t="s">
        <v>49</v>
      </c>
      <c r="B12" s="47" t="s">
        <v>50</v>
      </c>
      <c r="C12" s="52">
        <f>'effectifs salariés'!C12/'effectifs salariés'!$C12</f>
        <v>1</v>
      </c>
      <c r="D12" s="52">
        <f>('effectifs salariés'!D12/'effectifs salariés'!$C12)*(Gi!D$32-Gi!$C$32)</f>
        <v>-184.33174328347144</v>
      </c>
      <c r="E12" s="52">
        <f>('effectifs salariés'!E12/'effectifs salariés'!$C12)*(Gi!E$32-Gi!$C$32)</f>
        <v>89.361491488772856</v>
      </c>
      <c r="F12" s="52">
        <f>('effectifs salariés'!F12/'effectifs salariés'!$C12)*(Gi!F$32-Gi!$C$32)</f>
        <v>-130.48898248144448</v>
      </c>
      <c r="G12" s="52">
        <f>('effectifs salariés'!G12/'effectifs salariés'!$C12)*(Gi!G$32-Gi!$C$32)</f>
        <v>221.51572170404123</v>
      </c>
      <c r="H12" s="52">
        <f>('effectifs salariés'!H12/'effectifs salariés'!$C12)*(Gi!H$32-Gi!$C$32)</f>
        <v>124.95181384561042</v>
      </c>
      <c r="I12" s="52">
        <f>('effectifs salariés'!I12/'effectifs salariés'!$C12)*(Gi!I$32-Gi!$C$32)</f>
        <v>314.37795661847457</v>
      </c>
      <c r="J12" s="52">
        <f>('effectifs salariés'!J12/'effectifs salariés'!$C12)*(Gi!J$32-Gi!$C$32)</f>
        <v>-383.88115644816958</v>
      </c>
      <c r="K12" s="52">
        <f>('effectifs salariés'!K12/'effectifs salariés'!$C12)*(Gi!K$32-Gi!$C$32)</f>
        <v>-357.374477883341</v>
      </c>
      <c r="L12" s="52">
        <f>('effectifs salariés'!L12/'effectifs salariés'!$C12)*(Gi!L$32-Gi!$C$32)</f>
        <v>29.709598366179982</v>
      </c>
      <c r="M12" s="52">
        <f>('effectifs salariés'!M12/'effectifs salariés'!$C12)*(Gi!M$32-Gi!$C$32)</f>
        <v>-247.3328729907289</v>
      </c>
      <c r="N12" s="52">
        <f>('effectifs salariés'!N12/'effectifs salariés'!$C12)*(Gi!N$32-Gi!$C$32)</f>
        <v>149.82103346368788</v>
      </c>
      <c r="O12" s="52">
        <f>('effectifs salariés'!O12/'effectifs salariés'!$C12)*(Gi!O$32-Gi!$C$32)</f>
        <v>406.42851244880478</v>
      </c>
      <c r="P12" s="52">
        <f>('effectifs salariés'!P12/'effectifs salariés'!$C12)*(Gi!P$32-Gi!$C$32)</f>
        <v>1.4892376794562119</v>
      </c>
      <c r="Q12" s="52">
        <f>('effectifs salariés'!Q12/'effectifs salariés'!$C12)*(Gi!Q$32-Gi!$C$32)</f>
        <v>492.40790902996503</v>
      </c>
      <c r="R12" s="52">
        <f>('effectifs salariés'!R12/'effectifs salariés'!$C12)*(Gi!R$32-Gi!$C$32)</f>
        <v>-1128.4533539537229</v>
      </c>
      <c r="S12" s="52">
        <f>('effectifs salariés'!S12/'effectifs salariés'!$C12)*(Gi!S$32-Gi!$C$32)</f>
        <v>-151.72119012285776</v>
      </c>
      <c r="T12" s="73">
        <f t="shared" si="0"/>
        <v>-753.52050251874311</v>
      </c>
    </row>
    <row r="13" spans="1:20" x14ac:dyDescent="0.35">
      <c r="A13" s="47" t="s">
        <v>51</v>
      </c>
      <c r="B13" s="47" t="s">
        <v>52</v>
      </c>
      <c r="C13" s="52">
        <f>'effectifs salariés'!C13/'effectifs salariés'!$C13</f>
        <v>1</v>
      </c>
      <c r="D13" s="52">
        <f>('effectifs salariés'!D13/'effectifs salariés'!$C13)*(Gi!D$32-Gi!$C$32)</f>
        <v>-96.022576255050637</v>
      </c>
      <c r="E13" s="52">
        <f>('effectifs salariés'!E13/'effectifs salariés'!$C13)*(Gi!E$32-Gi!$C$32)</f>
        <v>151.06872479741097</v>
      </c>
      <c r="F13" s="52">
        <f>('effectifs salariés'!F13/'effectifs salariés'!$C13)*(Gi!F$32-Gi!$C$32)</f>
        <v>-95.164549921112894</v>
      </c>
      <c r="G13" s="52">
        <f>('effectifs salariés'!G13/'effectifs salariés'!$C13)*(Gi!G$32-Gi!$C$32)</f>
        <v>220.65704287316998</v>
      </c>
      <c r="H13" s="52">
        <f>('effectifs salariés'!H13/'effectifs salariés'!$C13)*(Gi!H$32-Gi!$C$32)</f>
        <v>218.63982722322444</v>
      </c>
      <c r="I13" s="52">
        <f>('effectifs salariés'!I13/'effectifs salariés'!$C13)*(Gi!I$32-Gi!$C$32)</f>
        <v>282.85047085389471</v>
      </c>
      <c r="J13" s="52">
        <f>('effectifs salariés'!J13/'effectifs salariés'!$C13)*(Gi!J$32-Gi!$C$32)</f>
        <v>-437.42742984893152</v>
      </c>
      <c r="K13" s="52">
        <f>('effectifs salariés'!K13/'effectifs salariés'!$C13)*(Gi!K$32-Gi!$C$32)</f>
        <v>-324.94679733492546</v>
      </c>
      <c r="L13" s="52">
        <f>('effectifs salariés'!L13/'effectifs salariés'!$C13)*(Gi!L$32-Gi!$C$32)</f>
        <v>35.13418827980778</v>
      </c>
      <c r="M13" s="52">
        <f>('effectifs salariés'!M13/'effectifs salariés'!$C13)*(Gi!M$32-Gi!$C$32)</f>
        <v>-237.59237221998916</v>
      </c>
      <c r="N13" s="52">
        <f>('effectifs salariés'!N13/'effectifs salariés'!$C13)*(Gi!N$32-Gi!$C$32)</f>
        <v>182.4089077779096</v>
      </c>
      <c r="O13" s="52">
        <f>('effectifs salariés'!O13/'effectifs salariés'!$C13)*(Gi!O$32-Gi!$C$32)</f>
        <v>492.46076894406929</v>
      </c>
      <c r="P13" s="52">
        <f>('effectifs salariés'!P13/'effectifs salariés'!$C13)*(Gi!P$32-Gi!$C$32)</f>
        <v>1.6934331305850834</v>
      </c>
      <c r="Q13" s="52">
        <f>('effectifs salariés'!Q13/'effectifs salariés'!$C13)*(Gi!Q$32-Gi!$C$32)</f>
        <v>614.62880245760152</v>
      </c>
      <c r="R13" s="52">
        <f>('effectifs salariés'!R13/'effectifs salariés'!$C13)*(Gi!R$32-Gi!$C$32)</f>
        <v>-1041.2966519509121</v>
      </c>
      <c r="S13" s="52">
        <f>('effectifs salariés'!S13/'effectifs salariés'!$C13)*(Gi!S$32-Gi!$C$32)</f>
        <v>-151.37823788088156</v>
      </c>
      <c r="T13" s="73">
        <f t="shared" si="0"/>
        <v>-184.28644907413002</v>
      </c>
    </row>
    <row r="14" spans="1:20" x14ac:dyDescent="0.35">
      <c r="A14" s="47" t="s">
        <v>53</v>
      </c>
      <c r="B14" s="47" t="s">
        <v>54</v>
      </c>
      <c r="C14" s="52">
        <f>'effectifs salariés'!C14/'effectifs salariés'!$C14</f>
        <v>1</v>
      </c>
      <c r="D14" s="52">
        <f>('effectifs salariés'!D14/'effectifs salariés'!$C14)*(Gi!D$32-Gi!$C$32)</f>
        <v>-175.34019258861372</v>
      </c>
      <c r="E14" s="52">
        <f>('effectifs salariés'!E14/'effectifs salariés'!$C14)*(Gi!E$32-Gi!$C$32)</f>
        <v>140.29511242778577</v>
      </c>
      <c r="F14" s="52">
        <f>('effectifs salariés'!F14/'effectifs salariés'!$C14)*(Gi!F$32-Gi!$C$32)</f>
        <v>-100.77147664748701</v>
      </c>
      <c r="G14" s="52">
        <f>('effectifs salariés'!G14/'effectifs salariés'!$C14)*(Gi!G$32-Gi!$C$32)</f>
        <v>274.53018019888583</v>
      </c>
      <c r="H14" s="52">
        <f>('effectifs salariés'!H14/'effectifs salariés'!$C14)*(Gi!H$32-Gi!$C$32)</f>
        <v>138.32105075122047</v>
      </c>
      <c r="I14" s="52">
        <f>('effectifs salariés'!I14/'effectifs salariés'!$C14)*(Gi!I$32-Gi!$C$32)</f>
        <v>279.21730857777499</v>
      </c>
      <c r="J14" s="52">
        <f>('effectifs salariés'!J14/'effectifs salariés'!$C14)*(Gi!J$32-Gi!$C$32)</f>
        <v>-430.08121896183951</v>
      </c>
      <c r="K14" s="52">
        <f>('effectifs salariés'!K14/'effectifs salariés'!$C14)*(Gi!K$32-Gi!$C$32)</f>
        <v>-360.7163433514815</v>
      </c>
      <c r="L14" s="52">
        <f>('effectifs salariés'!L14/'effectifs salariés'!$C14)*(Gi!L$32-Gi!$C$32)</f>
        <v>27.180722299860403</v>
      </c>
      <c r="M14" s="52">
        <f>('effectifs salariés'!M14/'effectifs salariés'!$C14)*(Gi!M$32-Gi!$C$32)</f>
        <v>-281.42882349363879</v>
      </c>
      <c r="N14" s="52">
        <f>('effectifs salariés'!N14/'effectifs salariés'!$C14)*(Gi!N$32-Gi!$C$32)</f>
        <v>260.49677408542055</v>
      </c>
      <c r="O14" s="52">
        <f>('effectifs salariés'!O14/'effectifs salariés'!$C14)*(Gi!O$32-Gi!$C$32)</f>
        <v>569.99890871611626</v>
      </c>
      <c r="P14" s="52">
        <f>('effectifs salariés'!P14/'effectifs salariés'!$C14)*(Gi!P$32-Gi!$C$32)</f>
        <v>1.4289974041167357</v>
      </c>
      <c r="Q14" s="52">
        <f>('effectifs salariés'!Q14/'effectifs salariés'!$C14)*(Gi!Q$32-Gi!$C$32)</f>
        <v>585.46158055362343</v>
      </c>
      <c r="R14" s="52">
        <f>('effectifs salariés'!R14/'effectifs salariés'!$C14)*(Gi!R$32-Gi!$C$32)</f>
        <v>-1024.7209153533045</v>
      </c>
      <c r="S14" s="52">
        <f>('effectifs salariés'!S14/'effectifs salariés'!$C14)*(Gi!S$32-Gi!$C$32)</f>
        <v>-145.2914663504142</v>
      </c>
      <c r="T14" s="73">
        <f t="shared" si="0"/>
        <v>-241.41980173197484</v>
      </c>
    </row>
    <row r="15" spans="1:20" x14ac:dyDescent="0.35">
      <c r="A15" s="47" t="s">
        <v>55</v>
      </c>
      <c r="B15" s="47" t="s">
        <v>56</v>
      </c>
      <c r="C15" s="52">
        <f>'effectifs salariés'!C15/'effectifs salariés'!$C15</f>
        <v>1</v>
      </c>
      <c r="D15" s="52">
        <f>('effectifs salariés'!D15/'effectifs salariés'!$C15)*(Gi!D$32-Gi!$C$32)</f>
        <v>-233.8290512999134</v>
      </c>
      <c r="E15" s="52">
        <f>('effectifs salariés'!E15/'effectifs salariés'!$C15)*(Gi!E$32-Gi!$C$32)</f>
        <v>91.317250042524478</v>
      </c>
      <c r="F15" s="52">
        <f>('effectifs salariés'!F15/'effectifs salariés'!$C15)*(Gi!F$32-Gi!$C$32)</f>
        <v>-185.04859188578132</v>
      </c>
      <c r="G15" s="52">
        <f>('effectifs salariés'!G15/'effectifs salariés'!$C15)*(Gi!G$32-Gi!$C$32)</f>
        <v>143.56835480191307</v>
      </c>
      <c r="H15" s="52">
        <f>('effectifs salariés'!H15/'effectifs salariés'!$C15)*(Gi!H$32-Gi!$C$32)</f>
        <v>262.82849450609143</v>
      </c>
      <c r="I15" s="52">
        <f>('effectifs salariés'!I15/'effectifs salariés'!$C15)*(Gi!I$32-Gi!$C$32)</f>
        <v>212.07801421252984</v>
      </c>
      <c r="J15" s="52">
        <f>('effectifs salariés'!J15/'effectifs salariés'!$C15)*(Gi!J$32-Gi!$C$32)</f>
        <v>-448.16175893808503</v>
      </c>
      <c r="K15" s="52">
        <f>('effectifs salariés'!K15/'effectifs salariés'!$C15)*(Gi!K$32-Gi!$C$32)</f>
        <v>-370.3220454723878</v>
      </c>
      <c r="L15" s="52">
        <f>('effectifs salariés'!L15/'effectifs salariés'!$C15)*(Gi!L$32-Gi!$C$32)</f>
        <v>21.87593396244953</v>
      </c>
      <c r="M15" s="52">
        <f>('effectifs salariés'!M15/'effectifs salariés'!$C15)*(Gi!M$32-Gi!$C$32)</f>
        <v>-334.41019605692026</v>
      </c>
      <c r="N15" s="52">
        <f>('effectifs salariés'!N15/'effectifs salariés'!$C15)*(Gi!N$32-Gi!$C$32)</f>
        <v>156.07356861125493</v>
      </c>
      <c r="O15" s="52">
        <f>('effectifs salariés'!O15/'effectifs salariés'!$C15)*(Gi!O$32-Gi!$C$32)</f>
        <v>443.39740620161962</v>
      </c>
      <c r="P15" s="52">
        <f>('effectifs salariés'!P15/'effectifs salariés'!$C15)*(Gi!P$32-Gi!$C$32)</f>
        <v>1.5054116360819481</v>
      </c>
      <c r="Q15" s="52">
        <f>('effectifs salariés'!Q15/'effectifs salariés'!$C15)*(Gi!Q$32-Gi!$C$32)</f>
        <v>501.4491909299262</v>
      </c>
      <c r="R15" s="52">
        <f>('effectifs salariés'!R15/'effectifs salariés'!$C15)*(Gi!R$32-Gi!$C$32)</f>
        <v>-1126.7764476529862</v>
      </c>
      <c r="S15" s="52">
        <f>('effectifs salariés'!S15/'effectifs salariés'!$C15)*(Gi!S$32-Gi!$C$32)</f>
        <v>-173.96825150394594</v>
      </c>
      <c r="T15" s="73">
        <f t="shared" si="0"/>
        <v>-1038.422717905629</v>
      </c>
    </row>
    <row r="16" spans="1:20" x14ac:dyDescent="0.35">
      <c r="A16" s="47" t="s">
        <v>57</v>
      </c>
      <c r="B16" s="47" t="s">
        <v>58</v>
      </c>
      <c r="C16" s="52">
        <f>'effectifs salariés'!C16/'effectifs salariés'!$C16</f>
        <v>1</v>
      </c>
      <c r="D16" s="52">
        <f>('effectifs salariés'!D16/'effectifs salariés'!$C16)*(Gi!D$32-Gi!$C$32)</f>
        <v>-231.47470123603077</v>
      </c>
      <c r="E16" s="52">
        <f>('effectifs salariés'!E16/'effectifs salariés'!$C16)*(Gi!E$32-Gi!$C$32)</f>
        <v>90.423979928183215</v>
      </c>
      <c r="F16" s="52">
        <f>('effectifs salariés'!F16/'effectifs salariés'!$C16)*(Gi!F$32-Gi!$C$32)</f>
        <v>-119.40231921362252</v>
      </c>
      <c r="G16" s="52">
        <f>('effectifs salariés'!G16/'effectifs salariés'!$C16)*(Gi!G$32-Gi!$C$32)</f>
        <v>258.50466778643556</v>
      </c>
      <c r="H16" s="52">
        <f>('effectifs salariés'!H16/'effectifs salariés'!$C16)*(Gi!H$32-Gi!$C$32)</f>
        <v>115.04911406668454</v>
      </c>
      <c r="I16" s="52">
        <f>('effectifs salariés'!I16/'effectifs salariés'!$C16)*(Gi!I$32-Gi!$C$32)</f>
        <v>273.35880326232797</v>
      </c>
      <c r="J16" s="52">
        <f>('effectifs salariés'!J16/'effectifs salariés'!$C16)*(Gi!J$32-Gi!$C$32)</f>
        <v>-399.43087315637365</v>
      </c>
      <c r="K16" s="52">
        <f>('effectifs salariés'!K16/'effectifs salariés'!$C16)*(Gi!K$32-Gi!$C$32)</f>
        <v>-379.72103909961919</v>
      </c>
      <c r="L16" s="52">
        <f>('effectifs salariés'!L16/'effectifs salariés'!$C16)*(Gi!L$32-Gi!$C$32)</f>
        <v>27.967121097903224</v>
      </c>
      <c r="M16" s="52">
        <f>('effectifs salariés'!M16/'effectifs salariés'!$C16)*(Gi!M$32-Gi!$C$32)</f>
        <v>-293.40109012104966</v>
      </c>
      <c r="N16" s="52">
        <f>('effectifs salariés'!N16/'effectifs salariés'!$C16)*(Gi!N$32-Gi!$C$32)</f>
        <v>158.54428306727317</v>
      </c>
      <c r="O16" s="52">
        <f>('effectifs salariés'!O16/'effectifs salariés'!$C16)*(Gi!O$32-Gi!$C$32)</f>
        <v>428.67386670342376</v>
      </c>
      <c r="P16" s="52">
        <f>('effectifs salariés'!P16/'effectifs salariés'!$C16)*(Gi!P$32-Gi!$C$32)</f>
        <v>1.3968919559929851</v>
      </c>
      <c r="Q16" s="52">
        <f>('effectifs salariés'!Q16/'effectifs salariés'!$C16)*(Gi!Q$32-Gi!$C$32)</f>
        <v>488.96373545147048</v>
      </c>
      <c r="R16" s="52">
        <f>('effectifs salariés'!R16/'effectifs salariés'!$C16)*(Gi!R$32-Gi!$C$32)</f>
        <v>-1123.2359525942097</v>
      </c>
      <c r="S16" s="52">
        <f>('effectifs salariés'!S16/'effectifs salariés'!$C16)*(Gi!S$32-Gi!$C$32)</f>
        <v>-148.4614515017883</v>
      </c>
      <c r="T16" s="73">
        <f t="shared" si="0"/>
        <v>-852.24496360299895</v>
      </c>
    </row>
    <row r="17" spans="1:20" x14ac:dyDescent="0.35">
      <c r="A17" s="47" t="s">
        <v>59</v>
      </c>
      <c r="B17" s="47" t="s">
        <v>60</v>
      </c>
      <c r="C17" s="52">
        <f>'effectifs salariés'!C17/'effectifs salariés'!$C17</f>
        <v>1</v>
      </c>
      <c r="D17" s="52">
        <f>('effectifs salariés'!D17/'effectifs salariés'!$C17)*(Gi!D$32-Gi!$C$32)</f>
        <v>-78.393256728807316</v>
      </c>
      <c r="E17" s="52">
        <f>('effectifs salariés'!E17/'effectifs salariés'!$C17)*(Gi!E$32-Gi!$C$32)</f>
        <v>100.1191175540481</v>
      </c>
      <c r="F17" s="52">
        <f>('effectifs salariés'!F17/'effectifs salariés'!$C17)*(Gi!F$32-Gi!$C$32)</f>
        <v>-114.02632446885563</v>
      </c>
      <c r="G17" s="52">
        <f>('effectifs salariés'!G17/'effectifs salariés'!$C17)*(Gi!G$32-Gi!$C$32)</f>
        <v>99.483032468542248</v>
      </c>
      <c r="H17" s="52">
        <f>('effectifs salariés'!H17/'effectifs salariés'!$C17)*(Gi!H$32-Gi!$C$32)</f>
        <v>224.46055218946148</v>
      </c>
      <c r="I17" s="52">
        <f>('effectifs salariés'!I17/'effectifs salariés'!$C17)*(Gi!I$32-Gi!$C$32)</f>
        <v>232.04947566042205</v>
      </c>
      <c r="J17" s="52">
        <f>('effectifs salariés'!J17/'effectifs salariés'!$C17)*(Gi!J$32-Gi!$C$32)</f>
        <v>-377.63439908554159</v>
      </c>
      <c r="K17" s="52">
        <f>('effectifs salariés'!K17/'effectifs salariés'!$C17)*(Gi!K$32-Gi!$C$32)</f>
        <v>-369.51841453016146</v>
      </c>
      <c r="L17" s="52">
        <f>('effectifs salariés'!L17/'effectifs salariés'!$C17)*(Gi!L$32-Gi!$C$32)</f>
        <v>26.615030027443186</v>
      </c>
      <c r="M17" s="52">
        <f>('effectifs salariés'!M17/'effectifs salariés'!$C17)*(Gi!M$32-Gi!$C$32)</f>
        <v>-242.06255555448166</v>
      </c>
      <c r="N17" s="52">
        <f>('effectifs salariés'!N17/'effectifs salariés'!$C17)*(Gi!N$32-Gi!$C$32)</f>
        <v>271.86322913816974</v>
      </c>
      <c r="O17" s="52">
        <f>('effectifs salariés'!O17/'effectifs salariés'!$C17)*(Gi!O$32-Gi!$C$32)</f>
        <v>526.20655895268908</v>
      </c>
      <c r="P17" s="52">
        <f>('effectifs salariés'!P17/'effectifs salariés'!$C17)*(Gi!P$32-Gi!$C$32)</f>
        <v>1.4759777019032394</v>
      </c>
      <c r="Q17" s="52">
        <f>('effectifs salariés'!Q17/'effectifs salariés'!$C17)*(Gi!Q$32-Gi!$C$32)</f>
        <v>663.08495115749236</v>
      </c>
      <c r="R17" s="52">
        <f>('effectifs salariés'!R17/'effectifs salariés'!$C17)*(Gi!R$32-Gi!$C$32)</f>
        <v>-1185.4266687568372</v>
      </c>
      <c r="S17" s="52">
        <f>('effectifs salariés'!S17/'effectifs salariés'!$C17)*(Gi!S$32-Gi!$C$32)</f>
        <v>-134.8104885388185</v>
      </c>
      <c r="T17" s="73">
        <f t="shared" si="0"/>
        <v>-356.5141828133319</v>
      </c>
    </row>
    <row r="18" spans="1:20" x14ac:dyDescent="0.35">
      <c r="A18" s="47" t="s">
        <v>61</v>
      </c>
      <c r="B18" s="47" t="s">
        <v>62</v>
      </c>
      <c r="C18" s="52">
        <f>'effectifs salariés'!C18/'effectifs salariés'!$C18</f>
        <v>1</v>
      </c>
      <c r="D18" s="52">
        <f>('effectifs salariés'!D18/'effectifs salariés'!$C18)*(Gi!D$32-Gi!$C$32)</f>
        <v>-90.497706545865043</v>
      </c>
      <c r="E18" s="52">
        <f>('effectifs salariés'!E18/'effectifs salariés'!$C18)*(Gi!E$32-Gi!$C$32)</f>
        <v>124.80553918277654</v>
      </c>
      <c r="F18" s="52">
        <f>('effectifs salariés'!F18/'effectifs salariés'!$C18)*(Gi!F$32-Gi!$C$32)</f>
        <v>-109.48309080808636</v>
      </c>
      <c r="G18" s="52">
        <f>('effectifs salariés'!G18/'effectifs salariés'!$C18)*(Gi!G$32-Gi!$C$32)</f>
        <v>172.53195171020826</v>
      </c>
      <c r="H18" s="52">
        <f>('effectifs salariés'!H18/'effectifs salariés'!$C18)*(Gi!H$32-Gi!$C$32)</f>
        <v>193.32230578832923</v>
      </c>
      <c r="I18" s="52">
        <f>('effectifs salariés'!I18/'effectifs salariés'!$C18)*(Gi!I$32-Gi!$C$32)</f>
        <v>267.39578831861763</v>
      </c>
      <c r="J18" s="52">
        <f>('effectifs salariés'!J18/'effectifs salariés'!$C18)*(Gi!J$32-Gi!$C$32)</f>
        <v>-398.06454256111039</v>
      </c>
      <c r="K18" s="52">
        <f>('effectifs salariés'!K18/'effectifs salariés'!$C18)*(Gi!K$32-Gi!$C$32)</f>
        <v>-360.27570236672386</v>
      </c>
      <c r="L18" s="52">
        <f>('effectifs salariés'!L18/'effectifs salariés'!$C18)*(Gi!L$32-Gi!$C$32)</f>
        <v>26.18850555531484</v>
      </c>
      <c r="M18" s="52">
        <f>('effectifs salariés'!M18/'effectifs salariés'!$C18)*(Gi!M$32-Gi!$C$32)</f>
        <v>-273.95835702920328</v>
      </c>
      <c r="N18" s="52">
        <f>('effectifs salariés'!N18/'effectifs salariés'!$C18)*(Gi!N$32-Gi!$C$32)</f>
        <v>200.4030670808894</v>
      </c>
      <c r="O18" s="52">
        <f>('effectifs salariés'!O18/'effectifs salariés'!$C18)*(Gi!O$32-Gi!$C$32)</f>
        <v>452.87857378838731</v>
      </c>
      <c r="P18" s="52">
        <f>('effectifs salariés'!P18/'effectifs salariés'!$C18)*(Gi!P$32-Gi!$C$32)</f>
        <v>1.3143512301551279</v>
      </c>
      <c r="Q18" s="52">
        <f>('effectifs salariés'!Q18/'effectifs salariés'!$C18)*(Gi!Q$32-Gi!$C$32)</f>
        <v>533.1655783380512</v>
      </c>
      <c r="R18" s="52">
        <f>('effectifs salariés'!R18/'effectifs salariés'!$C18)*(Gi!R$32-Gi!$C$32)</f>
        <v>-1183.418648298745</v>
      </c>
      <c r="S18" s="52">
        <f>('effectifs salariés'!S18/'effectifs salariés'!$C18)*(Gi!S$32-Gi!$C$32)</f>
        <v>-144.04592743057586</v>
      </c>
      <c r="T18" s="73">
        <f t="shared" si="0"/>
        <v>-587.73831404758016</v>
      </c>
    </row>
    <row r="19" spans="1:20" x14ac:dyDescent="0.35">
      <c r="A19" s="47" t="s">
        <v>63</v>
      </c>
      <c r="B19" s="47" t="s">
        <v>64</v>
      </c>
      <c r="C19" s="52">
        <f>'effectifs salariés'!C19/'effectifs salariés'!$C19</f>
        <v>1</v>
      </c>
      <c r="D19" s="52">
        <f>('effectifs salariés'!D19/'effectifs salariés'!$C19)*(Gi!D$32-Gi!$C$32)</f>
        <v>-94.620305416811149</v>
      </c>
      <c r="E19" s="52">
        <f>('effectifs salariés'!E19/'effectifs salariés'!$C19)*(Gi!E$32-Gi!$C$32)</f>
        <v>98.338233142660144</v>
      </c>
      <c r="F19" s="52">
        <f>('effectifs salariés'!F19/'effectifs salariés'!$C19)*(Gi!F$32-Gi!$C$32)</f>
        <v>-138.7066927294874</v>
      </c>
      <c r="G19" s="52">
        <f>('effectifs salariés'!G19/'effectifs salariés'!$C19)*(Gi!G$32-Gi!$C$32)</f>
        <v>366.33372939119903</v>
      </c>
      <c r="H19" s="52">
        <f>('effectifs salariés'!H19/'effectifs salariés'!$C19)*(Gi!H$32-Gi!$C$32)</f>
        <v>230.49866891541157</v>
      </c>
      <c r="I19" s="52">
        <f>('effectifs salariés'!I19/'effectifs salariés'!$C19)*(Gi!I$32-Gi!$C$32)</f>
        <v>229.54439602994253</v>
      </c>
      <c r="J19" s="52">
        <f>('effectifs salariés'!J19/'effectifs salariés'!$C19)*(Gi!J$32-Gi!$C$32)</f>
        <v>-391.31650828345556</v>
      </c>
      <c r="K19" s="52">
        <f>('effectifs salariés'!K19/'effectifs salariés'!$C19)*(Gi!K$32-Gi!$C$32)</f>
        <v>-398.66899569812284</v>
      </c>
      <c r="L19" s="52">
        <f>('effectifs salariés'!L19/'effectifs salariés'!$C19)*(Gi!L$32-Gi!$C$32)</f>
        <v>25.040371474893199</v>
      </c>
      <c r="M19" s="52">
        <f>('effectifs salariés'!M19/'effectifs salariés'!$C19)*(Gi!M$32-Gi!$C$32)</f>
        <v>-338.30461213113426</v>
      </c>
      <c r="N19" s="52">
        <f>('effectifs salariés'!N19/'effectifs salariés'!$C19)*(Gi!N$32-Gi!$C$32)</f>
        <v>260.02201096903781</v>
      </c>
      <c r="O19" s="52">
        <f>('effectifs salariés'!O19/'effectifs salariés'!$C19)*(Gi!O$32-Gi!$C$32)</f>
        <v>571.02650190526572</v>
      </c>
      <c r="P19" s="52">
        <f>('effectifs salariés'!P19/'effectifs salariés'!$C19)*(Gi!P$32-Gi!$C$32)</f>
        <v>1.2550902387941123</v>
      </c>
      <c r="Q19" s="52">
        <f>('effectifs salariés'!Q19/'effectifs salariés'!$C19)*(Gi!Q$32-Gi!$C$32)</f>
        <v>617.77986976138254</v>
      </c>
      <c r="R19" s="52">
        <f>('effectifs salariés'!R19/'effectifs salariés'!$C19)*(Gi!R$32-Gi!$C$32)</f>
        <v>-995.93393588576714</v>
      </c>
      <c r="S19" s="52">
        <f>('effectifs salariés'!S19/'effectifs salariés'!$C19)*(Gi!S$32-Gi!$C$32)</f>
        <v>-145.79642481892344</v>
      </c>
      <c r="T19" s="73">
        <f t="shared" si="0"/>
        <v>-103.50860313511518</v>
      </c>
    </row>
    <row r="20" spans="1:20" x14ac:dyDescent="0.35">
      <c r="A20" s="47" t="s">
        <v>65</v>
      </c>
      <c r="B20" s="47" t="s">
        <v>66</v>
      </c>
      <c r="C20" s="52">
        <f>'effectifs salariés'!C20/'effectifs salariés'!$C20</f>
        <v>1</v>
      </c>
      <c r="D20" s="52">
        <f>('effectifs salariés'!D20/'effectifs salariés'!$C20)*(Gi!D$32-Gi!$C$32)</f>
        <v>-89.18373575817094</v>
      </c>
      <c r="E20" s="52">
        <f>('effectifs salariés'!E20/'effectifs salariés'!$C20)*(Gi!E$32-Gi!$C$32)</f>
        <v>72.858802620917558</v>
      </c>
      <c r="F20" s="52">
        <f>('effectifs salariés'!F20/'effectifs salariés'!$C20)*(Gi!F$32-Gi!$C$32)</f>
        <v>-117.64444838515477</v>
      </c>
      <c r="G20" s="52">
        <f>('effectifs salariés'!G20/'effectifs salariés'!$C20)*(Gi!G$32-Gi!$C$32)</f>
        <v>272.0622771994274</v>
      </c>
      <c r="H20" s="52">
        <f>('effectifs salariés'!H20/'effectifs salariés'!$C20)*(Gi!H$32-Gi!$C$32)</f>
        <v>581.40268600229331</v>
      </c>
      <c r="I20" s="52">
        <f>('effectifs salariés'!I20/'effectifs salariés'!$C20)*(Gi!I$32-Gi!$C$32)</f>
        <v>311.94082036360408</v>
      </c>
      <c r="J20" s="52">
        <f>('effectifs salariés'!J20/'effectifs salariés'!$C20)*(Gi!J$32-Gi!$C$32)</f>
        <v>-373.18747230922708</v>
      </c>
      <c r="K20" s="52">
        <f>('effectifs salariés'!K20/'effectifs salariés'!$C20)*(Gi!K$32-Gi!$C$32)</f>
        <v>-332.86981510665311</v>
      </c>
      <c r="L20" s="52">
        <f>('effectifs salariés'!L20/'effectifs salariés'!$C20)*(Gi!L$32-Gi!$C$32)</f>
        <v>22.372485755752727</v>
      </c>
      <c r="M20" s="52">
        <f>('effectifs salariés'!M20/'effectifs salariés'!$C20)*(Gi!M$32-Gi!$C$32)</f>
        <v>-231.82734837802712</v>
      </c>
      <c r="N20" s="52">
        <f>('effectifs salariés'!N20/'effectifs salariés'!$C20)*(Gi!N$32-Gi!$C$32)</f>
        <v>141.5162427360716</v>
      </c>
      <c r="O20" s="52">
        <f>('effectifs salariés'!O20/'effectifs salariés'!$C20)*(Gi!O$32-Gi!$C$32)</f>
        <v>429.32141132720125</v>
      </c>
      <c r="P20" s="52">
        <f>('effectifs salariés'!P20/'effectifs salariés'!$C20)*(Gi!P$32-Gi!$C$32)</f>
        <v>1.2932057181828611</v>
      </c>
      <c r="Q20" s="52">
        <f>('effectifs salariés'!Q20/'effectifs salariés'!$C20)*(Gi!Q$32-Gi!$C$32)</f>
        <v>452.73950446526771</v>
      </c>
      <c r="R20" s="52">
        <f>('effectifs salariés'!R20/'effectifs salariés'!$C20)*(Gi!R$32-Gi!$C$32)</f>
        <v>-1098.3326621555486</v>
      </c>
      <c r="S20" s="52">
        <f>('effectifs salariés'!S20/'effectifs salariés'!$C20)*(Gi!S$32-Gi!$C$32)</f>
        <v>-152.03344429653529</v>
      </c>
      <c r="T20" s="73">
        <f t="shared" si="0"/>
        <v>-109.5714902005985</v>
      </c>
    </row>
    <row r="21" spans="1:20" x14ac:dyDescent="0.35">
      <c r="A21" s="47" t="s">
        <v>67</v>
      </c>
      <c r="B21" s="47" t="s">
        <v>68</v>
      </c>
      <c r="C21" s="52">
        <f>'effectifs salariés'!C21/'effectifs salariés'!$C21</f>
        <v>1</v>
      </c>
      <c r="D21" s="52">
        <f>('effectifs salariés'!D21/'effectifs salariés'!$C21)*(Gi!D$32-Gi!$C$32)</f>
        <v>-219.37815317323296</v>
      </c>
      <c r="E21" s="52">
        <f>('effectifs salariés'!E21/'effectifs salariés'!$C21)*(Gi!E$32-Gi!$C$32)</f>
        <v>83.123893245598367</v>
      </c>
      <c r="F21" s="52">
        <f>('effectifs salariés'!F21/'effectifs salariés'!$C21)*(Gi!F$32-Gi!$C$32)</f>
        <v>-203.25394315206654</v>
      </c>
      <c r="G21" s="52">
        <f>('effectifs salariés'!G21/'effectifs salariés'!$C21)*(Gi!G$32-Gi!$C$32)</f>
        <v>244.34119149974751</v>
      </c>
      <c r="H21" s="52">
        <f>('effectifs salariés'!H21/'effectifs salariés'!$C21)*(Gi!H$32-Gi!$C$32)</f>
        <v>200.64509282990375</v>
      </c>
      <c r="I21" s="52">
        <f>('effectifs salariés'!I21/'effectifs salariés'!$C21)*(Gi!I$32-Gi!$C$32)</f>
        <v>244.0805302760555</v>
      </c>
      <c r="J21" s="52">
        <f>('effectifs salariés'!J21/'effectifs salariés'!$C21)*(Gi!J$32-Gi!$C$32)</f>
        <v>-450.96988237193119</v>
      </c>
      <c r="K21" s="52">
        <f>('effectifs salariés'!K21/'effectifs salariés'!$C21)*(Gi!K$32-Gi!$C$32)</f>
        <v>-370.88212349270731</v>
      </c>
      <c r="L21" s="52">
        <f>('effectifs salariés'!L21/'effectifs salariés'!$C21)*(Gi!L$32-Gi!$C$32)</f>
        <v>23.549078372071605</v>
      </c>
      <c r="M21" s="52">
        <f>('effectifs salariés'!M21/'effectifs salariés'!$C21)*(Gi!M$32-Gi!$C$32)</f>
        <v>-271.31986507757591</v>
      </c>
      <c r="N21" s="52">
        <f>('effectifs salariés'!N21/'effectifs salariés'!$C21)*(Gi!N$32-Gi!$C$32)</f>
        <v>301.57909003074678</v>
      </c>
      <c r="O21" s="52">
        <f>('effectifs salariés'!O21/'effectifs salariés'!$C21)*(Gi!O$32-Gi!$C$32)</f>
        <v>611.78033180674515</v>
      </c>
      <c r="P21" s="52">
        <f>('effectifs salariés'!P21/'effectifs salariés'!$C21)*(Gi!P$32-Gi!$C$32)</f>
        <v>1.4645327043773066</v>
      </c>
      <c r="Q21" s="52">
        <f>('effectifs salariés'!Q21/'effectifs salariés'!$C21)*(Gi!Q$32-Gi!$C$32)</f>
        <v>618.12071441602257</v>
      </c>
      <c r="R21" s="52">
        <f>('effectifs salariés'!R21/'effectifs salariés'!$C21)*(Gi!R$32-Gi!$C$32)</f>
        <v>-966.53103621134665</v>
      </c>
      <c r="S21" s="52">
        <f>('effectifs salariés'!S21/'effectifs salariés'!$C21)*(Gi!S$32-Gi!$C$32)</f>
        <v>-150.62426316134986</v>
      </c>
      <c r="T21" s="73">
        <f t="shared" si="0"/>
        <v>-304.27481145894183</v>
      </c>
    </row>
    <row r="22" spans="1:20" x14ac:dyDescent="0.35">
      <c r="A22" s="47" t="s">
        <v>69</v>
      </c>
      <c r="B22" s="47" t="s">
        <v>70</v>
      </c>
      <c r="C22" s="52">
        <f>'effectifs salariés'!C22/'effectifs salariés'!$C22</f>
        <v>1</v>
      </c>
      <c r="D22" s="52">
        <f>('effectifs salariés'!D22/'effectifs salariés'!$C22)*(Gi!D$32-Gi!$C$32)</f>
        <v>-236.3784497317238</v>
      </c>
      <c r="E22" s="52">
        <f>('effectifs salariés'!E22/'effectifs salariés'!$C22)*(Gi!E$32-Gi!$C$32)</f>
        <v>77.43981880096436</v>
      </c>
      <c r="F22" s="52">
        <f>('effectifs salariés'!F22/'effectifs salariés'!$C22)*(Gi!F$32-Gi!$C$32)</f>
        <v>-286.57131859736</v>
      </c>
      <c r="G22" s="52">
        <f>('effectifs salariés'!G22/'effectifs salariés'!$C22)*(Gi!G$32-Gi!$C$32)</f>
        <v>153.19754740638891</v>
      </c>
      <c r="H22" s="52">
        <f>('effectifs salariés'!H22/'effectifs salariés'!$C22)*(Gi!H$32-Gi!$C$32)</f>
        <v>112.29338456256636</v>
      </c>
      <c r="I22" s="52">
        <f>('effectifs salariés'!I22/'effectifs salariés'!$C22)*(Gi!I$32-Gi!$C$32)</f>
        <v>160.87685386812652</v>
      </c>
      <c r="J22" s="52">
        <f>('effectifs salariés'!J22/'effectifs salariés'!$C22)*(Gi!J$32-Gi!$C$32)</f>
        <v>-437.42681560007759</v>
      </c>
      <c r="K22" s="52">
        <f>('effectifs salariés'!K22/'effectifs salariés'!$C22)*(Gi!K$32-Gi!$C$32)</f>
        <v>-378.36253515844459</v>
      </c>
      <c r="L22" s="52">
        <f>('effectifs salariés'!L22/'effectifs salariés'!$C22)*(Gi!L$32-Gi!$C$32)</f>
        <v>23.883566083849555</v>
      </c>
      <c r="M22" s="52">
        <f>('effectifs salariés'!M22/'effectifs salariés'!$C22)*(Gi!M$32-Gi!$C$32)</f>
        <v>-334.01381689999863</v>
      </c>
      <c r="N22" s="52">
        <f>('effectifs salariés'!N22/'effectifs salariés'!$C22)*(Gi!N$32-Gi!$C$32)</f>
        <v>367.3701773127047</v>
      </c>
      <c r="O22" s="52">
        <f>('effectifs salariés'!O22/'effectifs salariés'!$C22)*(Gi!O$32-Gi!$C$32)</f>
        <v>482.1863917982036</v>
      </c>
      <c r="P22" s="52">
        <f>('effectifs salariés'!P22/'effectifs salariés'!$C22)*(Gi!P$32-Gi!$C$32)</f>
        <v>1.2802475190414411</v>
      </c>
      <c r="Q22" s="52">
        <f>('effectifs salariés'!Q22/'effectifs salariés'!$C22)*(Gi!Q$32-Gi!$C$32)</f>
        <v>594.39532320528372</v>
      </c>
      <c r="R22" s="52">
        <f>('effectifs salariés'!R22/'effectifs salariés'!$C22)*(Gi!R$32-Gi!$C$32)</f>
        <v>-1074.7450603957891</v>
      </c>
      <c r="S22" s="52">
        <f>('effectifs salariés'!S22/'effectifs salariés'!$C22)*(Gi!S$32-Gi!$C$32)</f>
        <v>-156.48354284936477</v>
      </c>
      <c r="T22" s="73">
        <f t="shared" si="0"/>
        <v>-931.05822867562938</v>
      </c>
    </row>
    <row r="23" spans="1:20" x14ac:dyDescent="0.35">
      <c r="A23" s="47" t="s">
        <v>71</v>
      </c>
      <c r="B23" s="47" t="s">
        <v>72</v>
      </c>
      <c r="C23" s="52">
        <f>'effectifs salariés'!C23/'effectifs salariés'!$C23</f>
        <v>1</v>
      </c>
      <c r="D23" s="52">
        <f>('effectifs salariés'!D23/'effectifs salariés'!$C23)*(Gi!D$32-Gi!$C$32)</f>
        <v>-273.05945213894216</v>
      </c>
      <c r="E23" s="52">
        <f>('effectifs salariés'!E23/'effectifs salariés'!$C23)*(Gi!E$32-Gi!$C$32)</f>
        <v>107.20868617056543</v>
      </c>
      <c r="F23" s="52">
        <f>('effectifs salariés'!F23/'effectifs salariés'!$C23)*(Gi!F$32-Gi!$C$32)</f>
        <v>-128.59988969631127</v>
      </c>
      <c r="G23" s="52">
        <f>('effectifs salariés'!G23/'effectifs salariés'!$C23)*(Gi!G$32-Gi!$C$32)</f>
        <v>214.21290772224205</v>
      </c>
      <c r="H23" s="52">
        <f>('effectifs salariés'!H23/'effectifs salariés'!$C23)*(Gi!H$32-Gi!$C$32)</f>
        <v>164.30939635637</v>
      </c>
      <c r="I23" s="52">
        <f>('effectifs salariés'!I23/'effectifs salariés'!$C23)*(Gi!I$32-Gi!$C$32)</f>
        <v>195.39867121120804</v>
      </c>
      <c r="J23" s="52">
        <f>('effectifs salariés'!J23/'effectifs salariés'!$C23)*(Gi!J$32-Gi!$C$32)</f>
        <v>-428.15514959511779</v>
      </c>
      <c r="K23" s="52">
        <f>('effectifs salariés'!K23/'effectifs salariés'!$C23)*(Gi!K$32-Gi!$C$32)</f>
        <v>-375.6886762623293</v>
      </c>
      <c r="L23" s="52">
        <f>('effectifs salariés'!L23/'effectifs salariés'!$C23)*(Gi!L$32-Gi!$C$32)</f>
        <v>24.27643378891413</v>
      </c>
      <c r="M23" s="52">
        <f>('effectifs salariés'!M23/'effectifs salariés'!$C23)*(Gi!M$32-Gi!$C$32)</f>
        <v>-318.78282453074246</v>
      </c>
      <c r="N23" s="52">
        <f>('effectifs salariés'!N23/'effectifs salariés'!$C23)*(Gi!N$32-Gi!$C$32)</f>
        <v>167.80535190017895</v>
      </c>
      <c r="O23" s="52">
        <f>('effectifs salariés'!O23/'effectifs salariés'!$C23)*(Gi!O$32-Gi!$C$32)</f>
        <v>753.57183594299795</v>
      </c>
      <c r="P23" s="52">
        <f>('effectifs salariés'!P23/'effectifs salariés'!$C23)*(Gi!P$32-Gi!$C$32)</f>
        <v>1.463982932554285</v>
      </c>
      <c r="Q23" s="52">
        <f>('effectifs salariés'!Q23/'effectifs salariés'!$C23)*(Gi!Q$32-Gi!$C$32)</f>
        <v>524.80799787241767</v>
      </c>
      <c r="R23" s="52">
        <f>('effectifs salariés'!R23/'effectifs salariés'!$C23)*(Gi!R$32-Gi!$C$32)</f>
        <v>-1102.6016127041219</v>
      </c>
      <c r="S23" s="52">
        <f>('effectifs salariés'!S23/'effectifs salariés'!$C23)*(Gi!S$32-Gi!$C$32)</f>
        <v>-169.29308591447153</v>
      </c>
      <c r="T23" s="73">
        <f t="shared" si="0"/>
        <v>-643.12542694458784</v>
      </c>
    </row>
    <row r="24" spans="1:20" x14ac:dyDescent="0.35">
      <c r="A24" s="47" t="s">
        <v>73</v>
      </c>
      <c r="B24" s="47" t="s">
        <v>74</v>
      </c>
      <c r="C24" s="52">
        <f>'effectifs salariés'!C24/'effectifs salariés'!$C24</f>
        <v>1</v>
      </c>
      <c r="D24" s="52">
        <f>('effectifs salariés'!D24/'effectifs salariés'!$C24)*(Gi!D$32-Gi!$C$32)</f>
        <v>-323.23112370179342</v>
      </c>
      <c r="E24" s="52">
        <f>('effectifs salariés'!E24/'effectifs salariés'!$C24)*(Gi!E$32-Gi!$C$32)</f>
        <v>115.24087357759292</v>
      </c>
      <c r="F24" s="52">
        <f>('effectifs salariés'!F24/'effectifs salariés'!$C24)*(Gi!F$32-Gi!$C$32)</f>
        <v>-122.10156164295435</v>
      </c>
      <c r="G24" s="52">
        <f>('effectifs salariés'!G24/'effectifs salariés'!$C24)*(Gi!G$32-Gi!$C$32)</f>
        <v>97.199891823549336</v>
      </c>
      <c r="H24" s="52">
        <f>('effectifs salariés'!H24/'effectifs salariés'!$C24)*(Gi!H$32-Gi!$C$32)</f>
        <v>154.33784426332281</v>
      </c>
      <c r="I24" s="52">
        <f>('effectifs salariés'!I24/'effectifs salariés'!$C24)*(Gi!I$32-Gi!$C$32)</f>
        <v>161.66468280940063</v>
      </c>
      <c r="J24" s="52">
        <f>('effectifs salariés'!J24/'effectifs salariés'!$C24)*(Gi!J$32-Gi!$C$32)</f>
        <v>-418.92863130242137</v>
      </c>
      <c r="K24" s="52">
        <f>('effectifs salariés'!K24/'effectifs salariés'!$C24)*(Gi!K$32-Gi!$C$32)</f>
        <v>-401.90882936888534</v>
      </c>
      <c r="L24" s="52">
        <f>('effectifs salariés'!L24/'effectifs salariés'!$C24)*(Gi!L$32-Gi!$C$32)</f>
        <v>25.567649525394089</v>
      </c>
      <c r="M24" s="52">
        <f>('effectifs salariés'!M24/'effectifs salariés'!$C24)*(Gi!M$32-Gi!$C$32)</f>
        <v>-370.47819464352983</v>
      </c>
      <c r="N24" s="52">
        <f>('effectifs salariés'!N24/'effectifs salariés'!$C24)*(Gi!N$32-Gi!$C$32)</f>
        <v>303.27289137128741</v>
      </c>
      <c r="O24" s="52">
        <f>('effectifs salariés'!O24/'effectifs salariés'!$C24)*(Gi!O$32-Gi!$C$32)</f>
        <v>552.59832992163365</v>
      </c>
      <c r="P24" s="52">
        <f>('effectifs salariés'!P24/'effectifs salariés'!$C24)*(Gi!P$32-Gi!$C$32)</f>
        <v>1.6212319767582801</v>
      </c>
      <c r="Q24" s="52">
        <f>('effectifs salariés'!Q24/'effectifs salariés'!$C24)*(Gi!Q$32-Gi!$C$32)</f>
        <v>648.49024595581886</v>
      </c>
      <c r="R24" s="52">
        <f>('effectifs salariés'!R24/'effectifs salariés'!$C24)*(Gi!R$32-Gi!$C$32)</f>
        <v>-1091.7433872415222</v>
      </c>
      <c r="S24" s="52">
        <f>('effectifs salariés'!S24/'effectifs salariés'!$C24)*(Gi!S$32-Gi!$C$32)</f>
        <v>-152.06538906776922</v>
      </c>
      <c r="T24" s="73">
        <f t="shared" si="0"/>
        <v>-820.46347574411766</v>
      </c>
    </row>
    <row r="25" spans="1:20" x14ac:dyDescent="0.35">
      <c r="A25" s="47" t="s">
        <v>75</v>
      </c>
      <c r="B25" s="47" t="s">
        <v>76</v>
      </c>
      <c r="C25" s="52">
        <f>'effectifs salariés'!C25/'effectifs salariés'!$C25</f>
        <v>1</v>
      </c>
      <c r="D25" s="52">
        <f>('effectifs salariés'!D25/'effectifs salariés'!$C25)*(Gi!D$32-Gi!$C$32)</f>
        <v>-132.5346035090937</v>
      </c>
      <c r="E25" s="52">
        <f>('effectifs salariés'!E25/'effectifs salariés'!$C25)*(Gi!E$32-Gi!$C$32)</f>
        <v>109.38704631665334</v>
      </c>
      <c r="F25" s="52">
        <f>('effectifs salariés'!F25/'effectifs salariés'!$C25)*(Gi!F$32-Gi!$C$32)</f>
        <v>-105.71407765749751</v>
      </c>
      <c r="G25" s="52">
        <f>('effectifs salariés'!G25/'effectifs salariés'!$C25)*(Gi!G$32-Gi!$C$32)</f>
        <v>147.06566273075535</v>
      </c>
      <c r="H25" s="52">
        <f>('effectifs salariés'!H25/'effectifs salariés'!$C25)*(Gi!H$32-Gi!$C$32)</f>
        <v>323.80945810880308</v>
      </c>
      <c r="I25" s="52">
        <f>('effectifs salariés'!I25/'effectifs salariés'!$C25)*(Gi!I$32-Gi!$C$32)</f>
        <v>143.66085173824564</v>
      </c>
      <c r="J25" s="52">
        <f>('effectifs salariés'!J25/'effectifs salariés'!$C25)*(Gi!J$32-Gi!$C$32)</f>
        <v>-412.93419738902281</v>
      </c>
      <c r="K25" s="52">
        <f>('effectifs salariés'!K25/'effectifs salariés'!$C25)*(Gi!K$32-Gi!$C$32)</f>
        <v>-356.21677364439148</v>
      </c>
      <c r="L25" s="52">
        <f>('effectifs salariés'!L25/'effectifs salariés'!$C25)*(Gi!L$32-Gi!$C$32)</f>
        <v>22.720823212737905</v>
      </c>
      <c r="M25" s="52">
        <f>('effectifs salariés'!M25/'effectifs salariés'!$C25)*(Gi!M$32-Gi!$C$32)</f>
        <v>-309.21722366240601</v>
      </c>
      <c r="N25" s="52">
        <f>('effectifs salariés'!N25/'effectifs salariés'!$C25)*(Gi!N$32-Gi!$C$32)</f>
        <v>425.49306226399489</v>
      </c>
      <c r="O25" s="52">
        <f>('effectifs salariés'!O25/'effectifs salariés'!$C25)*(Gi!O$32-Gi!$C$32)</f>
        <v>471.97746559949172</v>
      </c>
      <c r="P25" s="52">
        <f>('effectifs salariés'!P25/'effectifs salariés'!$C25)*(Gi!P$32-Gi!$C$32)</f>
        <v>1.5061467439537968</v>
      </c>
      <c r="Q25" s="52">
        <f>('effectifs salariés'!Q25/'effectifs salariés'!$C25)*(Gi!Q$32-Gi!$C$32)</f>
        <v>764.21418855085926</v>
      </c>
      <c r="R25" s="52">
        <f>('effectifs salariés'!R25/'effectifs salariés'!$C25)*(Gi!R$32-Gi!$C$32)</f>
        <v>-1136.0138535534352</v>
      </c>
      <c r="S25" s="52">
        <f>('effectifs salariés'!S25/'effectifs salariés'!$C25)*(Gi!S$32-Gi!$C$32)</f>
        <v>-165.65329494970231</v>
      </c>
      <c r="T25" s="73">
        <f t="shared" si="0"/>
        <v>-208.44931910005405</v>
      </c>
    </row>
    <row r="26" spans="1:20" x14ac:dyDescent="0.35">
      <c r="A26" s="47" t="s">
        <v>77</v>
      </c>
      <c r="B26" s="47" t="s">
        <v>78</v>
      </c>
      <c r="C26" s="52">
        <f>'effectifs salariés'!C26/'effectifs salariés'!$C26</f>
        <v>1</v>
      </c>
      <c r="D26" s="52">
        <f>('effectifs salariés'!D26/'effectifs salariés'!$C26)*(Gi!D$32-Gi!$C$32)</f>
        <v>-134.52340012483495</v>
      </c>
      <c r="E26" s="52">
        <f>('effectifs salariés'!E26/'effectifs salariés'!$C26)*(Gi!E$32-Gi!$C$32)</f>
        <v>106.52846735409743</v>
      </c>
      <c r="F26" s="52">
        <f>('effectifs salariés'!F26/'effectifs salariés'!$C26)*(Gi!F$32-Gi!$C$32)</f>
        <v>-120.22049589479232</v>
      </c>
      <c r="G26" s="52">
        <f>('effectifs salariés'!G26/'effectifs salariés'!$C26)*(Gi!G$32-Gi!$C$32)</f>
        <v>216.46162550034015</v>
      </c>
      <c r="H26" s="52">
        <f>('effectifs salariés'!H26/'effectifs salariés'!$C26)*(Gi!H$32-Gi!$C$32)</f>
        <v>63.710024945026511</v>
      </c>
      <c r="I26" s="52">
        <f>('effectifs salariés'!I26/'effectifs salariés'!$C26)*(Gi!I$32-Gi!$C$32)</f>
        <v>211.73479709389218</v>
      </c>
      <c r="J26" s="52">
        <f>('effectifs salariés'!J26/'effectifs salariés'!$C26)*(Gi!J$32-Gi!$C$32)</f>
        <v>-392.24840804592765</v>
      </c>
      <c r="K26" s="52">
        <f>('effectifs salariés'!K26/'effectifs salariés'!$C26)*(Gi!K$32-Gi!$C$32)</f>
        <v>-359.75413863849172</v>
      </c>
      <c r="L26" s="52">
        <f>('effectifs salariés'!L26/'effectifs salariés'!$C26)*(Gi!L$32-Gi!$C$32)</f>
        <v>28.919995500362212</v>
      </c>
      <c r="M26" s="52">
        <f>('effectifs salariés'!M26/'effectifs salariés'!$C26)*(Gi!M$32-Gi!$C$32)</f>
        <v>-258.22347477332869</v>
      </c>
      <c r="N26" s="52">
        <f>('effectifs salariés'!N26/'effectifs salariés'!$C26)*(Gi!N$32-Gi!$C$32)</f>
        <v>163.91377637292837</v>
      </c>
      <c r="O26" s="52">
        <f>('effectifs salariés'!O26/'effectifs salariés'!$C26)*(Gi!O$32-Gi!$C$32)</f>
        <v>436.98513197570134</v>
      </c>
      <c r="P26" s="52">
        <f>('effectifs salariés'!P26/'effectifs salariés'!$C26)*(Gi!P$32-Gi!$C$32)</f>
        <v>1.3254741893217106</v>
      </c>
      <c r="Q26" s="52">
        <f>('effectifs salariés'!Q26/'effectifs salariés'!$C26)*(Gi!Q$32-Gi!$C$32)</f>
        <v>442.70260860832821</v>
      </c>
      <c r="R26" s="52">
        <f>('effectifs salariés'!R26/'effectifs salariés'!$C26)*(Gi!R$32-Gi!$C$32)</f>
        <v>-1315.8286651227861</v>
      </c>
      <c r="S26" s="52">
        <f>('effectifs salariés'!S26/'effectifs salariés'!$C26)*(Gi!S$32-Gi!$C$32)</f>
        <v>-147.12873873785577</v>
      </c>
      <c r="T26" s="73">
        <f t="shared" si="0"/>
        <v>-1055.645419798019</v>
      </c>
    </row>
    <row r="27" spans="1:20" x14ac:dyDescent="0.35">
      <c r="A27" s="47" t="s">
        <v>79</v>
      </c>
      <c r="B27" s="47" t="s">
        <v>80</v>
      </c>
      <c r="C27" s="52">
        <f>'effectifs salariés'!C27/'effectifs salariés'!$C27</f>
        <v>1</v>
      </c>
      <c r="D27" s="52">
        <f>('effectifs salariés'!D27/'effectifs salariés'!$C27)*(Gi!D$32-Gi!$C$32)</f>
        <v>-77.722804687355037</v>
      </c>
      <c r="E27" s="52">
        <f>('effectifs salariés'!E27/'effectifs salariés'!$C27)*(Gi!E$32-Gi!$C$32)</f>
        <v>113.44773938008623</v>
      </c>
      <c r="F27" s="52">
        <f>('effectifs salariés'!F27/'effectifs salariés'!$C27)*(Gi!F$32-Gi!$C$32)</f>
        <v>-86.616247677118622</v>
      </c>
      <c r="G27" s="52">
        <f>('effectifs salariés'!G27/'effectifs salariés'!$C27)*(Gi!G$32-Gi!$C$32)</f>
        <v>320.45692447974557</v>
      </c>
      <c r="H27" s="52">
        <f>('effectifs salariés'!H27/'effectifs salariés'!$C27)*(Gi!H$32-Gi!$C$32)</f>
        <v>101.73673448087585</v>
      </c>
      <c r="I27" s="52">
        <f>('effectifs salariés'!I27/'effectifs salariés'!$C27)*(Gi!I$32-Gi!$C$32)</f>
        <v>267.68263698340462</v>
      </c>
      <c r="J27" s="52">
        <f>('effectifs salariés'!J27/'effectifs salariés'!$C27)*(Gi!J$32-Gi!$C$32)</f>
        <v>-416.18394077938564</v>
      </c>
      <c r="K27" s="52">
        <f>('effectifs salariés'!K27/'effectifs salariés'!$C27)*(Gi!K$32-Gi!$C$32)</f>
        <v>-364.0205675772682</v>
      </c>
      <c r="L27" s="52">
        <f>('effectifs salariés'!L27/'effectifs salariés'!$C27)*(Gi!L$32-Gi!$C$32)</f>
        <v>26.963603895941787</v>
      </c>
      <c r="M27" s="52">
        <f>('effectifs salariés'!M27/'effectifs salariés'!$C27)*(Gi!M$32-Gi!$C$32)</f>
        <v>-360.26413742746155</v>
      </c>
      <c r="N27" s="52">
        <f>('effectifs salariés'!N27/'effectifs salariés'!$C27)*(Gi!N$32-Gi!$C$32)</f>
        <v>377.1875901796825</v>
      </c>
      <c r="O27" s="52">
        <f>('effectifs salariés'!O27/'effectifs salariés'!$C27)*(Gi!O$32-Gi!$C$32)</f>
        <v>522.05306222038462</v>
      </c>
      <c r="P27" s="52">
        <f>('effectifs salariés'!P27/'effectifs salariés'!$C27)*(Gi!P$32-Gi!$C$32)</f>
        <v>1.8544096805669867</v>
      </c>
      <c r="Q27" s="52">
        <f>('effectifs salariés'!Q27/'effectifs salariés'!$C27)*(Gi!Q$32-Gi!$C$32)</f>
        <v>739.38705559512925</v>
      </c>
      <c r="R27" s="52">
        <f>('effectifs salariés'!R27/'effectifs salariés'!$C27)*(Gi!R$32-Gi!$C$32)</f>
        <v>-970.37307672453107</v>
      </c>
      <c r="S27" s="52">
        <f>('effectifs salariés'!S27/'effectifs salariés'!$C27)*(Gi!S$32-Gi!$C$32)</f>
        <v>-151.49865532165904</v>
      </c>
      <c r="T27" s="73">
        <f t="shared" si="0"/>
        <v>44.090326701038293</v>
      </c>
    </row>
    <row r="28" spans="1:20" x14ac:dyDescent="0.35">
      <c r="A28" s="47" t="s">
        <v>81</v>
      </c>
      <c r="B28" s="47" t="s">
        <v>82</v>
      </c>
      <c r="C28" s="52">
        <f>'effectifs salariés'!C28/'effectifs salariés'!$C28</f>
        <v>1</v>
      </c>
      <c r="D28" s="52">
        <f>('effectifs salariés'!D28/'effectifs salariés'!$C28)*(Gi!D$32-Gi!$C$32)</f>
        <v>-113.15893034422041</v>
      </c>
      <c r="E28" s="52">
        <f>('effectifs salariés'!E28/'effectifs salariés'!$C28)*(Gi!E$32-Gi!$C$32)</f>
        <v>108.79775496054904</v>
      </c>
      <c r="F28" s="52">
        <f>('effectifs salariés'!F28/'effectifs salariés'!$C28)*(Gi!F$32-Gi!$C$32)</f>
        <v>-139.50120590068101</v>
      </c>
      <c r="G28" s="52">
        <f>('effectifs salariés'!G28/'effectifs salariés'!$C28)*(Gi!G$32-Gi!$C$32)</f>
        <v>110.66082748423685</v>
      </c>
      <c r="H28" s="52">
        <f>('effectifs salariés'!H28/'effectifs salariés'!$C28)*(Gi!H$32-Gi!$C$32)</f>
        <v>65.634175708133469</v>
      </c>
      <c r="I28" s="52">
        <f>('effectifs salariés'!I28/'effectifs salariés'!$C28)*(Gi!I$32-Gi!$C$32)</f>
        <v>324.4147553528818</v>
      </c>
      <c r="J28" s="52">
        <f>('effectifs salariés'!J28/'effectifs salariés'!$C28)*(Gi!J$32-Gi!$C$32)</f>
        <v>-421.40597499063392</v>
      </c>
      <c r="K28" s="52">
        <f>('effectifs salariés'!K28/'effectifs salariés'!$C28)*(Gi!K$32-Gi!$C$32)</f>
        <v>-354.86278623886892</v>
      </c>
      <c r="L28" s="52">
        <f>('effectifs salariés'!L28/'effectifs salariés'!$C28)*(Gi!L$32-Gi!$C$32)</f>
        <v>22.66140874207095</v>
      </c>
      <c r="M28" s="52">
        <f>('effectifs salariés'!M28/'effectifs salariés'!$C28)*(Gi!M$32-Gi!$C$32)</f>
        <v>-296.60946491955013</v>
      </c>
      <c r="N28" s="52">
        <f>('effectifs salariés'!N28/'effectifs salariés'!$C28)*(Gi!N$32-Gi!$C$32)</f>
        <v>210.20213143129567</v>
      </c>
      <c r="O28" s="52">
        <f>('effectifs salariés'!O28/'effectifs salariés'!$C28)*(Gi!O$32-Gi!$C$32)</f>
        <v>442.85924222376582</v>
      </c>
      <c r="P28" s="52">
        <f>('effectifs salariés'!P28/'effectifs salariés'!$C28)*(Gi!P$32-Gi!$C$32)</f>
        <v>1.214036964005903</v>
      </c>
      <c r="Q28" s="52">
        <f>('effectifs salariés'!Q28/'effectifs salariés'!$C28)*(Gi!Q$32-Gi!$C$32)</f>
        <v>506.42103223614339</v>
      </c>
      <c r="R28" s="52">
        <f>('effectifs salariés'!R28/'effectifs salariés'!$C28)*(Gi!R$32-Gi!$C$32)</f>
        <v>-1172.7991781719606</v>
      </c>
      <c r="S28" s="52">
        <f>('effectifs salariés'!S28/'effectifs salariés'!$C28)*(Gi!S$32-Gi!$C$32)</f>
        <v>-165.22208188177311</v>
      </c>
      <c r="T28" s="73">
        <f t="shared" si="0"/>
        <v>-870.69425734460526</v>
      </c>
    </row>
    <row r="29" spans="1:20" x14ac:dyDescent="0.35">
      <c r="A29" s="47" t="s">
        <v>83</v>
      </c>
      <c r="B29" s="47" t="s">
        <v>84</v>
      </c>
      <c r="C29" s="52">
        <f>'effectifs salariés'!C29/'effectifs salariés'!$C29</f>
        <v>1</v>
      </c>
      <c r="D29" s="52">
        <f>('effectifs salariés'!D29/'effectifs salariés'!$C29)*(Gi!D$32-Gi!$C$32)</f>
        <v>-230.22292213459644</v>
      </c>
      <c r="E29" s="52">
        <f>('effectifs salariés'!E29/'effectifs salariés'!$C29)*(Gi!E$32-Gi!$C$32)</f>
        <v>107.4674559195612</v>
      </c>
      <c r="F29" s="52">
        <f>('effectifs salariés'!F29/'effectifs salariés'!$C29)*(Gi!F$32-Gi!$C$32)</f>
        <v>-89.170527702623772</v>
      </c>
      <c r="G29" s="52">
        <f>('effectifs salariés'!G29/'effectifs salariés'!$C29)*(Gi!G$32-Gi!$C$32)</f>
        <v>86.145556940939855</v>
      </c>
      <c r="H29" s="52">
        <f>('effectifs salariés'!H29/'effectifs salariés'!$C29)*(Gi!H$32-Gi!$C$32)</f>
        <v>18.427151046836649</v>
      </c>
      <c r="I29" s="52">
        <f>('effectifs salariés'!I29/'effectifs salariés'!$C29)*(Gi!I$32-Gi!$C$32)</f>
        <v>104.45326095117684</v>
      </c>
      <c r="J29" s="52">
        <f>('effectifs salariés'!J29/'effectifs salariés'!$C29)*(Gi!J$32-Gi!$C$32)</f>
        <v>-440.30273514632262</v>
      </c>
      <c r="K29" s="52">
        <f>('effectifs salariés'!K29/'effectifs salariés'!$C29)*(Gi!K$32-Gi!$C$32)</f>
        <v>-413.28021034678773</v>
      </c>
      <c r="L29" s="52">
        <f>('effectifs salariés'!L29/'effectifs salariés'!$C29)*(Gi!L$32-Gi!$C$32)</f>
        <v>23.066638664826478</v>
      </c>
      <c r="M29" s="52">
        <f>('effectifs salariés'!M29/'effectifs salariés'!$C29)*(Gi!M$32-Gi!$C$32)</f>
        <v>-448.53171873352494</v>
      </c>
      <c r="N29" s="52">
        <f>('effectifs salariés'!N29/'effectifs salariés'!$C29)*(Gi!N$32-Gi!$C$32)</f>
        <v>255.62654141004452</v>
      </c>
      <c r="O29" s="52">
        <f>('effectifs salariés'!O29/'effectifs salariés'!$C29)*(Gi!O$32-Gi!$C$32)</f>
        <v>473.83919492668076</v>
      </c>
      <c r="P29" s="52">
        <f>('effectifs salariés'!P29/'effectifs salariés'!$C29)*(Gi!P$32-Gi!$C$32)</f>
        <v>2.0194502386918129</v>
      </c>
      <c r="Q29" s="52">
        <f>('effectifs salariés'!Q29/'effectifs salariés'!$C29)*(Gi!Q$32-Gi!$C$32)</f>
        <v>639.81337726605273</v>
      </c>
      <c r="R29" s="52">
        <f>('effectifs salariés'!R29/'effectifs salariés'!$C29)*(Gi!R$32-Gi!$C$32)</f>
        <v>-1240.9391598872371</v>
      </c>
      <c r="S29" s="52">
        <f>('effectifs salariés'!S29/'effectifs salariés'!$C29)*(Gi!S$32-Gi!$C$32)</f>
        <v>-195.48692419045128</v>
      </c>
      <c r="T29" s="73">
        <f t="shared" si="0"/>
        <v>-1347.075570776733</v>
      </c>
    </row>
    <row r="30" spans="1:20" x14ac:dyDescent="0.35">
      <c r="A30" s="47" t="s">
        <v>85</v>
      </c>
      <c r="B30" s="47" t="s">
        <v>86</v>
      </c>
      <c r="C30" s="52">
        <f>'effectifs salariés'!C30/'effectifs salariés'!$C30</f>
        <v>1</v>
      </c>
      <c r="D30" s="52">
        <f>('effectifs salariés'!D30/'effectifs salariés'!$C30)*(Gi!D$32-Gi!$C$32)</f>
        <v>-130.60378292887157</v>
      </c>
      <c r="E30" s="52">
        <f>('effectifs salariés'!E30/'effectifs salariés'!$C30)*(Gi!E$32-Gi!$C$32)</f>
        <v>110.08669667881256</v>
      </c>
      <c r="F30" s="52">
        <f>('effectifs salariés'!F30/'effectifs salariés'!$C30)*(Gi!F$32-Gi!$C$32)</f>
        <v>-68.421556494382003</v>
      </c>
      <c r="G30" s="52">
        <f>('effectifs salariés'!G30/'effectifs salariés'!$C30)*(Gi!G$32-Gi!$C$32)</f>
        <v>98.645859403716528</v>
      </c>
      <c r="H30" s="52">
        <f>('effectifs salariés'!H30/'effectifs salariés'!$C30)*(Gi!H$32-Gi!$C$32)</f>
        <v>66.605749995063547</v>
      </c>
      <c r="I30" s="52">
        <f>('effectifs salariés'!I30/'effectifs salariés'!$C30)*(Gi!I$32-Gi!$C$32)</f>
        <v>108.47927617626441</v>
      </c>
      <c r="J30" s="52">
        <f>('effectifs salariés'!J30/'effectifs salariés'!$C30)*(Gi!J$32-Gi!$C$32)</f>
        <v>-408.50143392029679</v>
      </c>
      <c r="K30" s="52">
        <f>('effectifs salariés'!K30/'effectifs salariés'!$C30)*(Gi!K$32-Gi!$C$32)</f>
        <v>-397.28626425249092</v>
      </c>
      <c r="L30" s="52">
        <f>('effectifs salariés'!L30/'effectifs salariés'!$C30)*(Gi!L$32-Gi!$C$32)</f>
        <v>28.302316029003894</v>
      </c>
      <c r="M30" s="52">
        <f>('effectifs salariés'!M30/'effectifs salariés'!$C30)*(Gi!M$32-Gi!$C$32)</f>
        <v>-533.51226884580058</v>
      </c>
      <c r="N30" s="52">
        <f>('effectifs salariés'!N30/'effectifs salariés'!$C30)*(Gi!N$32-Gi!$C$32)</f>
        <v>342.79445725538409</v>
      </c>
      <c r="O30" s="52">
        <f>('effectifs salariés'!O30/'effectifs salariés'!$C30)*(Gi!O$32-Gi!$C$32)</f>
        <v>511.7748779996827</v>
      </c>
      <c r="P30" s="52">
        <f>('effectifs salariés'!P30/'effectifs salariés'!$C30)*(Gi!P$32-Gi!$C$32)</f>
        <v>2.4213036867092512</v>
      </c>
      <c r="Q30" s="52">
        <f>('effectifs salariés'!Q30/'effectifs salariés'!$C30)*(Gi!Q$32-Gi!$C$32)</f>
        <v>798.95291510649372</v>
      </c>
      <c r="R30" s="52">
        <f>('effectifs salariés'!R30/'effectifs salariés'!$C30)*(Gi!R$32-Gi!$C$32)</f>
        <v>-1106.8080146228003</v>
      </c>
      <c r="S30" s="52">
        <f>('effectifs salariés'!S30/'effectifs salariés'!$C30)*(Gi!S$32-Gi!$C$32)</f>
        <v>-214.64916814695204</v>
      </c>
      <c r="T30" s="73">
        <f t="shared" si="0"/>
        <v>-791.71903688046359</v>
      </c>
    </row>
    <row r="31" spans="1:20" x14ac:dyDescent="0.35">
      <c r="A31" s="47" t="s">
        <v>87</v>
      </c>
      <c r="B31" s="47" t="s">
        <v>88</v>
      </c>
      <c r="C31" s="52">
        <f>'effectifs salariés'!C31/'effectifs salariés'!$C31</f>
        <v>1</v>
      </c>
      <c r="D31" s="52">
        <f>('effectifs salariés'!D31/'effectifs salariés'!$C31)*(Gi!D$32-Gi!$C$32)</f>
        <v>-188.10302733527246</v>
      </c>
      <c r="E31" s="52">
        <f>('effectifs salariés'!E31/'effectifs salariés'!$C31)*(Gi!E$32-Gi!$C$32)</f>
        <v>99.440563909924904</v>
      </c>
      <c r="F31" s="52">
        <f>('effectifs salariés'!F31/'effectifs salariés'!$C31)*(Gi!F$32-Gi!$C$32)</f>
        <v>-91.69622848312008</v>
      </c>
      <c r="G31" s="52">
        <f>('effectifs salariés'!G31/'effectifs salariés'!$C31)*(Gi!G$32-Gi!$C$32)</f>
        <v>14.675032309638281</v>
      </c>
      <c r="H31" s="52">
        <f>('effectifs salariés'!H31/'effectifs salariés'!$C31)*(Gi!H$32-Gi!$C$32)</f>
        <v>19.163557894344383</v>
      </c>
      <c r="I31" s="52">
        <f>('effectifs salariés'!I31/'effectifs salariés'!$C31)*(Gi!I$32-Gi!$C$32)</f>
        <v>43.625801768913682</v>
      </c>
      <c r="J31" s="52">
        <f>('effectifs salariés'!J31/'effectifs salariés'!$C31)*(Gi!J$32-Gi!$C$32)</f>
        <v>-622.58038428968371</v>
      </c>
      <c r="K31" s="52">
        <f>('effectifs salariés'!K31/'effectifs salariés'!$C31)*(Gi!K$32-Gi!$C$32)</f>
        <v>-416.19880125378012</v>
      </c>
      <c r="L31" s="52">
        <f>('effectifs salariés'!L31/'effectifs salariés'!$C31)*(Gi!L$32-Gi!$C$32)</f>
        <v>29.707978513149243</v>
      </c>
      <c r="M31" s="52">
        <f>('effectifs salariés'!M31/'effectifs salariés'!$C31)*(Gi!M$32-Gi!$C$32)</f>
        <v>-778.39091058079782</v>
      </c>
      <c r="N31" s="52">
        <f>('effectifs salariés'!N31/'effectifs salariés'!$C31)*(Gi!N$32-Gi!$C$32)</f>
        <v>223.00839640569214</v>
      </c>
      <c r="O31" s="52">
        <f>('effectifs salariés'!O31/'effectifs salariés'!$C31)*(Gi!O$32-Gi!$C$32)</f>
        <v>376.4819025747837</v>
      </c>
      <c r="P31" s="52">
        <f>('effectifs salariés'!P31/'effectifs salariés'!$C31)*(Gi!P$32-Gi!$C$32)</f>
        <v>1.512916573257935</v>
      </c>
      <c r="Q31" s="52">
        <f>('effectifs salariés'!Q31/'effectifs salariés'!$C31)*(Gi!Q$32-Gi!$C$32)</f>
        <v>471.33317894122604</v>
      </c>
      <c r="R31" s="52">
        <f>('effectifs salariés'!R31/'effectifs salariés'!$C31)*(Gi!R$32-Gi!$C$32)</f>
        <v>-1204.0504189505366</v>
      </c>
      <c r="S31" s="52">
        <f>('effectifs salariés'!S31/'effectifs salariés'!$C31)*(Gi!S$32-Gi!$C$32)</f>
        <v>-190.94149100190998</v>
      </c>
      <c r="T31" s="73">
        <f t="shared" si="0"/>
        <v>-2213.0119330041703</v>
      </c>
    </row>
    <row r="32" spans="1:20" x14ac:dyDescent="0.35">
      <c r="A32" s="48"/>
      <c r="B32" s="49" t="s">
        <v>89</v>
      </c>
      <c r="C32" s="52">
        <f>'effectifs salariés'!C32/'effectifs salariés'!$C32</f>
        <v>1</v>
      </c>
      <c r="D32" s="52">
        <f>('effectifs salariés'!D32/'effectifs salariés'!$C32)*(Gi!D$32-Gi!$C$32)</f>
        <v>-127.06596033408155</v>
      </c>
      <c r="E32" s="52">
        <f>('effectifs salariés'!E32/'effectifs salariés'!$C32)*(Gi!E$32-Gi!$C$32)</f>
        <v>103.66103457426823</v>
      </c>
      <c r="F32" s="52">
        <f>('effectifs salariés'!F32/'effectifs salariés'!$C32)*(Gi!F$32-Gi!$C$32)</f>
        <v>-104.26433205544333</v>
      </c>
      <c r="G32" s="52">
        <f>('effectifs salariés'!G32/'effectifs salariés'!$C32)*(Gi!G$32-Gi!$C$32)</f>
        <v>177.49765791573967</v>
      </c>
      <c r="H32" s="52">
        <f>('effectifs salariés'!H32/'effectifs salariés'!$C32)*(Gi!H$32-Gi!$C$32)</f>
        <v>152.67110603190659</v>
      </c>
      <c r="I32" s="52">
        <f>('effectifs salariés'!I32/'effectifs salariés'!$C32)*(Gi!I$32-Gi!$C$32)</f>
        <v>189.05075232898722</v>
      </c>
      <c r="J32" s="52">
        <f>('effectifs salariés'!J32/'effectifs salariés'!$C32)*(Gi!J$32-Gi!$C$32)</f>
        <v>-385.88096818113559</v>
      </c>
      <c r="K32" s="52">
        <f>('effectifs salariés'!K32/'effectifs salariés'!$C32)*(Gi!K$32-Gi!$C$32)</f>
        <v>-365.71822219602006</v>
      </c>
      <c r="L32" s="52">
        <f>('effectifs salariés'!L32/'effectifs salariés'!$C32)*(Gi!L$32-Gi!$C$32)</f>
        <v>27.185022453414177</v>
      </c>
      <c r="M32" s="52">
        <f>('effectifs salariés'!M32/'effectifs salariés'!$C32)*(Gi!M$32-Gi!$C$32)</f>
        <v>-355.44918989232355</v>
      </c>
      <c r="N32" s="52">
        <f>('effectifs salariés'!N32/'effectifs salariés'!$C32)*(Gi!N$32-Gi!$C$32)</f>
        <v>469.78758808314797</v>
      </c>
      <c r="O32" s="52">
        <f>('effectifs salariés'!O32/'effectifs salariés'!$C32)*(Gi!O$32-Gi!$C$32)</f>
        <v>645.36682988093594</v>
      </c>
      <c r="P32" s="52">
        <f>('effectifs salariés'!P32/'effectifs salariés'!$C32)*(Gi!P$32-Gi!$C$32)</f>
        <v>1.8282297682067259</v>
      </c>
      <c r="Q32" s="52">
        <f>('effectifs salariés'!Q32/'effectifs salariés'!$C32)*(Gi!Q$32-Gi!$C$32)</f>
        <v>774.24682265873309</v>
      </c>
      <c r="R32" s="52">
        <f>('effectifs salariés'!R32/'effectifs salariés'!$C32)*(Gi!R$32-Gi!$C$32)</f>
        <v>-1031.3959332461891</v>
      </c>
      <c r="S32" s="52">
        <f>('effectifs salariés'!S32/'effectifs salariés'!$C32)*(Gi!S$32-Gi!$C$32)</f>
        <v>-171.52043779014645</v>
      </c>
      <c r="T32" s="73">
        <f t="shared" si="0"/>
        <v>0</v>
      </c>
    </row>
    <row r="2381" spans="3:3" x14ac:dyDescent="0.35">
      <c r="C2381" s="51"/>
    </row>
  </sheetData>
  <mergeCells count="20">
    <mergeCell ref="L7:L8"/>
    <mergeCell ref="M7:M8"/>
    <mergeCell ref="N7:N8"/>
    <mergeCell ref="O7:O8"/>
    <mergeCell ref="A6:A8"/>
    <mergeCell ref="B6:B8"/>
    <mergeCell ref="C6:S6"/>
    <mergeCell ref="C7:C8"/>
    <mergeCell ref="D7:D8"/>
    <mergeCell ref="E7:E8"/>
    <mergeCell ref="F7:F8"/>
    <mergeCell ref="G7:G8"/>
    <mergeCell ref="H7:H8"/>
    <mergeCell ref="I7:I8"/>
    <mergeCell ref="P7:P8"/>
    <mergeCell ref="Q7:Q8"/>
    <mergeCell ref="R7:R8"/>
    <mergeCell ref="S7:S8"/>
    <mergeCell ref="J7:J8"/>
    <mergeCell ref="K7:K8"/>
  </mergeCells>
  <conditionalFormatting sqref="C9:S32 T9:T33">
    <cfRule type="cellIs" dxfId="2" priority="1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81"/>
  <sheetViews>
    <sheetView topLeftCell="K8" workbookViewId="0">
      <selection activeCell="U23" sqref="U23"/>
    </sheetView>
  </sheetViews>
  <sheetFormatPr baseColWidth="10" defaultRowHeight="14.5" x14ac:dyDescent="0.35"/>
  <cols>
    <col min="2" max="2" width="20.7265625" customWidth="1"/>
    <col min="3" max="19" width="15.7265625" customWidth="1"/>
    <col min="258" max="258" width="20.7265625" customWidth="1"/>
    <col min="259" max="275" width="15.7265625" customWidth="1"/>
    <col min="514" max="514" width="20.7265625" customWidth="1"/>
    <col min="515" max="531" width="15.7265625" customWidth="1"/>
    <col min="770" max="770" width="20.7265625" customWidth="1"/>
    <col min="771" max="787" width="15.7265625" customWidth="1"/>
    <col min="1026" max="1026" width="20.7265625" customWidth="1"/>
    <col min="1027" max="1043" width="15.7265625" customWidth="1"/>
    <col min="1282" max="1282" width="20.7265625" customWidth="1"/>
    <col min="1283" max="1299" width="15.7265625" customWidth="1"/>
    <col min="1538" max="1538" width="20.7265625" customWidth="1"/>
    <col min="1539" max="1555" width="15.7265625" customWidth="1"/>
    <col min="1794" max="1794" width="20.7265625" customWidth="1"/>
    <col min="1795" max="1811" width="15.7265625" customWidth="1"/>
    <col min="2050" max="2050" width="20.7265625" customWidth="1"/>
    <col min="2051" max="2067" width="15.7265625" customWidth="1"/>
    <col min="2306" max="2306" width="20.7265625" customWidth="1"/>
    <col min="2307" max="2323" width="15.7265625" customWidth="1"/>
    <col min="2562" max="2562" width="20.7265625" customWidth="1"/>
    <col min="2563" max="2579" width="15.7265625" customWidth="1"/>
    <col min="2818" max="2818" width="20.7265625" customWidth="1"/>
    <col min="2819" max="2835" width="15.7265625" customWidth="1"/>
    <col min="3074" max="3074" width="20.7265625" customWidth="1"/>
    <col min="3075" max="3091" width="15.7265625" customWidth="1"/>
    <col min="3330" max="3330" width="20.7265625" customWidth="1"/>
    <col min="3331" max="3347" width="15.7265625" customWidth="1"/>
    <col min="3586" max="3586" width="20.7265625" customWidth="1"/>
    <col min="3587" max="3603" width="15.7265625" customWidth="1"/>
    <col min="3842" max="3842" width="20.7265625" customWidth="1"/>
    <col min="3843" max="3859" width="15.7265625" customWidth="1"/>
    <col min="4098" max="4098" width="20.7265625" customWidth="1"/>
    <col min="4099" max="4115" width="15.7265625" customWidth="1"/>
    <col min="4354" max="4354" width="20.7265625" customWidth="1"/>
    <col min="4355" max="4371" width="15.7265625" customWidth="1"/>
    <col min="4610" max="4610" width="20.7265625" customWidth="1"/>
    <col min="4611" max="4627" width="15.7265625" customWidth="1"/>
    <col min="4866" max="4866" width="20.7265625" customWidth="1"/>
    <col min="4867" max="4883" width="15.7265625" customWidth="1"/>
    <col min="5122" max="5122" width="20.7265625" customWidth="1"/>
    <col min="5123" max="5139" width="15.7265625" customWidth="1"/>
    <col min="5378" max="5378" width="20.7265625" customWidth="1"/>
    <col min="5379" max="5395" width="15.7265625" customWidth="1"/>
    <col min="5634" max="5634" width="20.7265625" customWidth="1"/>
    <col min="5635" max="5651" width="15.7265625" customWidth="1"/>
    <col min="5890" max="5890" width="20.7265625" customWidth="1"/>
    <col min="5891" max="5907" width="15.7265625" customWidth="1"/>
    <col min="6146" max="6146" width="20.7265625" customWidth="1"/>
    <col min="6147" max="6163" width="15.7265625" customWidth="1"/>
    <col min="6402" max="6402" width="20.7265625" customWidth="1"/>
    <col min="6403" max="6419" width="15.7265625" customWidth="1"/>
    <col min="6658" max="6658" width="20.7265625" customWidth="1"/>
    <col min="6659" max="6675" width="15.7265625" customWidth="1"/>
    <col min="6914" max="6914" width="20.7265625" customWidth="1"/>
    <col min="6915" max="6931" width="15.7265625" customWidth="1"/>
    <col min="7170" max="7170" width="20.7265625" customWidth="1"/>
    <col min="7171" max="7187" width="15.7265625" customWidth="1"/>
    <col min="7426" max="7426" width="20.7265625" customWidth="1"/>
    <col min="7427" max="7443" width="15.7265625" customWidth="1"/>
    <col min="7682" max="7682" width="20.7265625" customWidth="1"/>
    <col min="7683" max="7699" width="15.7265625" customWidth="1"/>
    <col min="7938" max="7938" width="20.7265625" customWidth="1"/>
    <col min="7939" max="7955" width="15.7265625" customWidth="1"/>
    <col min="8194" max="8194" width="20.7265625" customWidth="1"/>
    <col min="8195" max="8211" width="15.7265625" customWidth="1"/>
    <col min="8450" max="8450" width="20.7265625" customWidth="1"/>
    <col min="8451" max="8467" width="15.7265625" customWidth="1"/>
    <col min="8706" max="8706" width="20.7265625" customWidth="1"/>
    <col min="8707" max="8723" width="15.7265625" customWidth="1"/>
    <col min="8962" max="8962" width="20.7265625" customWidth="1"/>
    <col min="8963" max="8979" width="15.7265625" customWidth="1"/>
    <col min="9218" max="9218" width="20.7265625" customWidth="1"/>
    <col min="9219" max="9235" width="15.7265625" customWidth="1"/>
    <col min="9474" max="9474" width="20.7265625" customWidth="1"/>
    <col min="9475" max="9491" width="15.7265625" customWidth="1"/>
    <col min="9730" max="9730" width="20.7265625" customWidth="1"/>
    <col min="9731" max="9747" width="15.7265625" customWidth="1"/>
    <col min="9986" max="9986" width="20.7265625" customWidth="1"/>
    <col min="9987" max="10003" width="15.7265625" customWidth="1"/>
    <col min="10242" max="10242" width="20.7265625" customWidth="1"/>
    <col min="10243" max="10259" width="15.7265625" customWidth="1"/>
    <col min="10498" max="10498" width="20.7265625" customWidth="1"/>
    <col min="10499" max="10515" width="15.7265625" customWidth="1"/>
    <col min="10754" max="10754" width="20.7265625" customWidth="1"/>
    <col min="10755" max="10771" width="15.7265625" customWidth="1"/>
    <col min="11010" max="11010" width="20.7265625" customWidth="1"/>
    <col min="11011" max="11027" width="15.7265625" customWidth="1"/>
    <col min="11266" max="11266" width="20.7265625" customWidth="1"/>
    <col min="11267" max="11283" width="15.7265625" customWidth="1"/>
    <col min="11522" max="11522" width="20.7265625" customWidth="1"/>
    <col min="11523" max="11539" width="15.7265625" customWidth="1"/>
    <col min="11778" max="11778" width="20.7265625" customWidth="1"/>
    <col min="11779" max="11795" width="15.7265625" customWidth="1"/>
    <col min="12034" max="12034" width="20.7265625" customWidth="1"/>
    <col min="12035" max="12051" width="15.7265625" customWidth="1"/>
    <col min="12290" max="12290" width="20.7265625" customWidth="1"/>
    <col min="12291" max="12307" width="15.7265625" customWidth="1"/>
    <col min="12546" max="12546" width="20.7265625" customWidth="1"/>
    <col min="12547" max="12563" width="15.7265625" customWidth="1"/>
    <col min="12802" max="12802" width="20.7265625" customWidth="1"/>
    <col min="12803" max="12819" width="15.7265625" customWidth="1"/>
    <col min="13058" max="13058" width="20.7265625" customWidth="1"/>
    <col min="13059" max="13075" width="15.7265625" customWidth="1"/>
    <col min="13314" max="13314" width="20.7265625" customWidth="1"/>
    <col min="13315" max="13331" width="15.7265625" customWidth="1"/>
    <col min="13570" max="13570" width="20.7265625" customWidth="1"/>
    <col min="13571" max="13587" width="15.7265625" customWidth="1"/>
    <col min="13826" max="13826" width="20.7265625" customWidth="1"/>
    <col min="13827" max="13843" width="15.7265625" customWidth="1"/>
    <col min="14082" max="14082" width="20.7265625" customWidth="1"/>
    <col min="14083" max="14099" width="15.7265625" customWidth="1"/>
    <col min="14338" max="14338" width="20.7265625" customWidth="1"/>
    <col min="14339" max="14355" width="15.7265625" customWidth="1"/>
    <col min="14594" max="14594" width="20.7265625" customWidth="1"/>
    <col min="14595" max="14611" width="15.7265625" customWidth="1"/>
    <col min="14850" max="14850" width="20.7265625" customWidth="1"/>
    <col min="14851" max="14867" width="15.7265625" customWidth="1"/>
    <col min="15106" max="15106" width="20.7265625" customWidth="1"/>
    <col min="15107" max="15123" width="15.7265625" customWidth="1"/>
    <col min="15362" max="15362" width="20.7265625" customWidth="1"/>
    <col min="15363" max="15379" width="15.7265625" customWidth="1"/>
    <col min="15618" max="15618" width="20.7265625" customWidth="1"/>
    <col min="15619" max="15635" width="15.7265625" customWidth="1"/>
    <col min="15874" max="15874" width="20.7265625" customWidth="1"/>
    <col min="15875" max="15891" width="15.7265625" customWidth="1"/>
    <col min="16130" max="16130" width="20.7265625" customWidth="1"/>
    <col min="16131" max="16147" width="15.7265625" customWidth="1"/>
  </cols>
  <sheetData>
    <row r="1" spans="1:20" x14ac:dyDescent="0.35">
      <c r="A1" s="1" t="s">
        <v>90</v>
      </c>
      <c r="B1" s="2"/>
      <c r="C1" s="2"/>
      <c r="D1" s="2"/>
      <c r="E1" s="2"/>
      <c r="F1" s="2"/>
      <c r="G1" s="3"/>
      <c r="K1" s="4"/>
    </row>
    <row r="2" spans="1:20" x14ac:dyDescent="0.35">
      <c r="A2" s="6" t="s">
        <v>1</v>
      </c>
      <c r="B2" s="2"/>
      <c r="D2" s="7"/>
      <c r="E2" s="8"/>
      <c r="F2" s="8"/>
      <c r="G2" s="8"/>
      <c r="K2" s="4"/>
    </row>
    <row r="3" spans="1:20" x14ac:dyDescent="0.35">
      <c r="A3" s="9" t="s">
        <v>2</v>
      </c>
      <c r="B3" s="2"/>
      <c r="D3" s="7"/>
      <c r="E3" s="10"/>
      <c r="F3" s="8"/>
      <c r="G3" s="8"/>
      <c r="K3" s="4"/>
    </row>
    <row r="4" spans="1:20" x14ac:dyDescent="0.35">
      <c r="A4" s="11" t="s">
        <v>3</v>
      </c>
      <c r="B4" s="12"/>
      <c r="C4" s="12"/>
      <c r="D4" s="12"/>
      <c r="E4" s="8"/>
      <c r="F4" s="8"/>
      <c r="G4" s="8"/>
      <c r="K4" s="4"/>
    </row>
    <row r="5" spans="1:20" x14ac:dyDescent="0.35">
      <c r="A5" s="13" t="s">
        <v>4</v>
      </c>
      <c r="B5" s="14" t="s">
        <v>5</v>
      </c>
      <c r="D5" s="7"/>
      <c r="E5" s="8"/>
      <c r="F5" s="8"/>
      <c r="G5" s="8"/>
      <c r="K5" s="4"/>
    </row>
    <row r="6" spans="1:20" x14ac:dyDescent="0.35">
      <c r="A6" s="54" t="s">
        <v>6</v>
      </c>
      <c r="B6" s="55" t="s">
        <v>7</v>
      </c>
      <c r="C6" s="56" t="s">
        <v>91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2"/>
    </row>
    <row r="7" spans="1:20" x14ac:dyDescent="0.35">
      <c r="A7" s="54"/>
      <c r="B7" s="55"/>
      <c r="C7" s="59" t="s">
        <v>9</v>
      </c>
      <c r="D7" s="63" t="s">
        <v>10</v>
      </c>
      <c r="E7" s="63" t="s">
        <v>11</v>
      </c>
      <c r="F7" s="63" t="s">
        <v>12</v>
      </c>
      <c r="G7" s="63" t="s">
        <v>13</v>
      </c>
      <c r="H7" s="63" t="s">
        <v>14</v>
      </c>
      <c r="I7" s="63" t="s">
        <v>15</v>
      </c>
      <c r="J7" s="63" t="s">
        <v>16</v>
      </c>
      <c r="K7" s="63" t="s">
        <v>17</v>
      </c>
      <c r="L7" s="63" t="s">
        <v>18</v>
      </c>
      <c r="M7" s="63" t="s">
        <v>19</v>
      </c>
      <c r="N7" s="63" t="s">
        <v>20</v>
      </c>
      <c r="O7" s="63" t="s">
        <v>21</v>
      </c>
      <c r="P7" s="63" t="s">
        <v>22</v>
      </c>
      <c r="Q7" s="63" t="s">
        <v>23</v>
      </c>
      <c r="R7" s="63" t="s">
        <v>24</v>
      </c>
      <c r="S7" s="65" t="s">
        <v>25</v>
      </c>
    </row>
    <row r="8" spans="1:20" x14ac:dyDescent="0.35">
      <c r="A8" s="54"/>
      <c r="B8" s="55"/>
      <c r="C8" s="60"/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5"/>
    </row>
    <row r="9" spans="1:20" x14ac:dyDescent="0.35">
      <c r="A9" s="24" t="s">
        <v>26</v>
      </c>
      <c r="B9" s="24" t="s">
        <v>27</v>
      </c>
      <c r="C9" s="25" t="s">
        <v>92</v>
      </c>
      <c r="D9" s="26" t="s">
        <v>93</v>
      </c>
      <c r="E9" s="27" t="s">
        <v>94</v>
      </c>
      <c r="F9" s="27" t="s">
        <v>95</v>
      </c>
      <c r="G9" s="27" t="s">
        <v>96</v>
      </c>
      <c r="H9" s="27" t="s">
        <v>97</v>
      </c>
      <c r="I9" s="27" t="s">
        <v>98</v>
      </c>
      <c r="J9" s="27" t="s">
        <v>99</v>
      </c>
      <c r="K9" s="27" t="s">
        <v>100</v>
      </c>
      <c r="L9" s="27" t="s">
        <v>101</v>
      </c>
      <c r="M9" s="27" t="s">
        <v>102</v>
      </c>
      <c r="N9" s="27" t="s">
        <v>103</v>
      </c>
      <c r="O9" s="27" t="s">
        <v>104</v>
      </c>
      <c r="P9" s="27" t="s">
        <v>105</v>
      </c>
      <c r="Q9" s="27" t="s">
        <v>106</v>
      </c>
      <c r="R9" s="27" t="s">
        <v>107</v>
      </c>
      <c r="S9" s="28" t="s">
        <v>108</v>
      </c>
      <c r="T9" s="72" t="s">
        <v>110</v>
      </c>
    </row>
    <row r="10" spans="1:20" x14ac:dyDescent="0.35">
      <c r="A10" s="47" t="s">
        <v>45</v>
      </c>
      <c r="B10" s="47" t="s">
        <v>46</v>
      </c>
      <c r="C10" s="52">
        <f>'effectifs salariés'!C10/'effectifs salariés'!$C10</f>
        <v>1</v>
      </c>
      <c r="D10" s="52">
        <f>('effectifs salariés'!D10/'effectifs salariés'!$C10)*(Gi!D10-Gi!D$32)</f>
        <v>6.6598039489969665</v>
      </c>
      <c r="E10" s="52">
        <f>('effectifs salariés'!E10/'effectifs salariés'!$C10)*(Gi!E10-Gi!E$32)</f>
        <v>121.42357827295859</v>
      </c>
      <c r="F10" s="52">
        <f>('effectifs salariés'!F10/'effectifs salariés'!$C10)*(Gi!F10-Gi!F$32)</f>
        <v>46.60257752946994</v>
      </c>
      <c r="G10" s="52">
        <f>('effectifs salariés'!G10/'effectifs salariés'!$C10)*(Gi!G10-Gi!G$32)</f>
        <v>205.58067664216117</v>
      </c>
      <c r="H10" s="52">
        <f>('effectifs salariés'!H10/'effectifs salariés'!$C10)*(Gi!H10-Gi!H$32)</f>
        <v>186.58339155971458</v>
      </c>
      <c r="I10" s="52">
        <f>('effectifs salariés'!I10/'effectifs salariés'!$C10)*(Gi!I10-Gi!I$32)</f>
        <v>434.50036434744067</v>
      </c>
      <c r="J10" s="52">
        <f>('effectifs salariés'!J10/'effectifs salariés'!$C10)*(Gi!J10-Gi!J$32)</f>
        <v>305.69425859202391</v>
      </c>
      <c r="K10" s="52">
        <f>('effectifs salariés'!K10/'effectifs salariés'!$C10)*(Gi!K10-Gi!K$32)</f>
        <v>940.07515769490794</v>
      </c>
      <c r="L10" s="52">
        <f>('effectifs salariés'!L10/'effectifs salariés'!$C10)*(Gi!L10-Gi!L$32)</f>
        <v>378.8562866853066</v>
      </c>
      <c r="M10" s="52">
        <f>('effectifs salariés'!M10/'effectifs salariés'!$C10)*(Gi!M10-Gi!M$32)</f>
        <v>124.38707191051643</v>
      </c>
      <c r="N10" s="52">
        <f>('effectifs salariés'!N10/'effectifs salariés'!$C10)*(Gi!N10-Gi!N$32)</f>
        <v>435.13803904025224</v>
      </c>
      <c r="O10" s="52">
        <f>('effectifs salariés'!O10/'effectifs salariés'!$C10)*(Gi!O10-Gi!O$32)</f>
        <v>804.96363924863635</v>
      </c>
      <c r="P10" s="52">
        <f>('effectifs salariés'!P10/'effectifs salariés'!$C10)*(Gi!P10-Gi!P$32)</f>
        <v>99.650825147779258</v>
      </c>
      <c r="Q10" s="52">
        <f>('effectifs salariés'!Q10/'effectifs salariés'!$C10)*(Gi!Q10-Gi!Q$32)</f>
        <v>896.51846203483592</v>
      </c>
      <c r="R10" s="52">
        <f>('effectifs salariés'!R10/'effectifs salariés'!$C10)*(Gi!R10-Gi!R$32)</f>
        <v>1393.8638444424005</v>
      </c>
      <c r="S10" s="52">
        <f>('effectifs salariés'!S10/'effectifs salariés'!$C10)*(Gi!S10-Gi!S$32)</f>
        <v>210.82342260849714</v>
      </c>
      <c r="T10" s="73">
        <f t="shared" ref="T10:T32" si="0">SUM(D10:S10)</f>
        <v>6591.3213997058983</v>
      </c>
    </row>
    <row r="11" spans="1:20" x14ac:dyDescent="0.35">
      <c r="A11" s="47" t="s">
        <v>47</v>
      </c>
      <c r="B11" s="47" t="s">
        <v>48</v>
      </c>
      <c r="C11" s="52">
        <f>'effectifs salariés'!C11/'effectifs salariés'!$C11</f>
        <v>1</v>
      </c>
      <c r="D11" s="52">
        <f>('effectifs salariés'!D11/'effectifs salariés'!$C11)*(Gi!D11-Gi!D$32)</f>
        <v>54.981301292699172</v>
      </c>
      <c r="E11" s="52">
        <f>('effectifs salariés'!E11/'effectifs salariés'!$C11)*(Gi!E11-Gi!E$32)</f>
        <v>-59.795589110561039</v>
      </c>
      <c r="F11" s="52">
        <f>('effectifs salariés'!F11/'effectifs salariés'!$C11)*(Gi!F11-Gi!F$32)</f>
        <v>274.76724882323532</v>
      </c>
      <c r="G11" s="52">
        <f>('effectifs salariés'!G11/'effectifs salariés'!$C11)*(Gi!G11-Gi!G$32)</f>
        <v>-149.00511695400147</v>
      </c>
      <c r="H11" s="52">
        <f>('effectifs salariés'!H11/'effectifs salariés'!$C11)*(Gi!H11-Gi!H$32)</f>
        <v>-107.34682064747956</v>
      </c>
      <c r="I11" s="52">
        <f>('effectifs salariés'!I11/'effectifs salariés'!$C11)*(Gi!I11-Gi!I$32)</f>
        <v>-477.75331853030747</v>
      </c>
      <c r="J11" s="52">
        <f>('effectifs salariés'!J11/'effectifs salariés'!$C11)*(Gi!J11-Gi!J$32)</f>
        <v>-169.08411585265137</v>
      </c>
      <c r="K11" s="52">
        <f>('effectifs salariés'!K11/'effectifs salariés'!$C11)*(Gi!K11-Gi!K$32)</f>
        <v>-324.0292379091934</v>
      </c>
      <c r="L11" s="52">
        <f>('effectifs salariés'!L11/'effectifs salariés'!$C11)*(Gi!L11-Gi!L$32)</f>
        <v>-118.33754373155533</v>
      </c>
      <c r="M11" s="52">
        <f>('effectifs salariés'!M11/'effectifs salariés'!$C11)*(Gi!M11-Gi!M$32)</f>
        <v>-44.681557775459709</v>
      </c>
      <c r="N11" s="52">
        <f>('effectifs salariés'!N11/'effectifs salariés'!$C11)*(Gi!N11-Gi!N$32)</f>
        <v>-95.051071509849265</v>
      </c>
      <c r="O11" s="52">
        <f>('effectifs salariés'!O11/'effectifs salariés'!$C11)*(Gi!O11-Gi!O$32)</f>
        <v>-275.43747147447232</v>
      </c>
      <c r="P11" s="52">
        <f>('effectifs salariés'!P11/'effectifs salariés'!$C11)*(Gi!P11-Gi!P$32)</f>
        <v>-36.482949019899927</v>
      </c>
      <c r="Q11" s="52">
        <f>('effectifs salariés'!Q11/'effectifs salariés'!$C11)*(Gi!Q11-Gi!Q$32)</f>
        <v>-256.28508741098437</v>
      </c>
      <c r="R11" s="52">
        <f>('effectifs salariés'!R11/'effectifs salariés'!$C11)*(Gi!R11-Gi!R$32)</f>
        <v>-536.75373161003051</v>
      </c>
      <c r="S11" s="52">
        <f>('effectifs salariés'!S11/'effectifs salariés'!$C11)*(Gi!S11-Gi!S$32)</f>
        <v>-74.848248559491509</v>
      </c>
      <c r="T11" s="73">
        <f t="shared" si="0"/>
        <v>-2395.1433099800024</v>
      </c>
    </row>
    <row r="12" spans="1:20" x14ac:dyDescent="0.35">
      <c r="A12" s="47" t="s">
        <v>49</v>
      </c>
      <c r="B12" s="47" t="s">
        <v>50</v>
      </c>
      <c r="C12" s="52">
        <f>'effectifs salariés'!C12/'effectifs salariés'!$C12</f>
        <v>1</v>
      </c>
      <c r="D12" s="52">
        <f>('effectifs salariés'!D12/'effectifs salariés'!$C12)*(Gi!D12-Gi!D$32)</f>
        <v>12.078113753695789</v>
      </c>
      <c r="E12" s="52">
        <f>('effectifs salariés'!E12/'effectifs salariés'!$C12)*(Gi!E12-Gi!E$32)</f>
        <v>-119.29736640611038</v>
      </c>
      <c r="F12" s="52">
        <f>('effectifs salariés'!F12/'effectifs salariés'!$C12)*(Gi!F12-Gi!F$32)</f>
        <v>37.881901699688179</v>
      </c>
      <c r="G12" s="52">
        <f>('effectifs salariés'!G12/'effectifs salariés'!$C12)*(Gi!G12-Gi!G$32)</f>
        <v>-188.67592590654962</v>
      </c>
      <c r="H12" s="52">
        <f>('effectifs salariés'!H12/'effectifs salariés'!$C12)*(Gi!H12-Gi!H$32)</f>
        <v>-64.438404291161575</v>
      </c>
      <c r="I12" s="52">
        <f>('effectifs salariés'!I12/'effectifs salariés'!$C12)*(Gi!I12-Gi!I$32)</f>
        <v>-164.27786252045422</v>
      </c>
      <c r="J12" s="52">
        <f>('effectifs salariés'!J12/'effectifs salariés'!$C12)*(Gi!J12-Gi!J$32)</f>
        <v>-148.18803324889677</v>
      </c>
      <c r="K12" s="52">
        <f>('effectifs salariés'!K12/'effectifs salariés'!$C12)*(Gi!K12-Gi!K$32)</f>
        <v>-245.78572834778572</v>
      </c>
      <c r="L12" s="52">
        <f>('effectifs salariés'!L12/'effectifs salariés'!$C12)*(Gi!L12-Gi!L$32)</f>
        <v>-247.63127891581416</v>
      </c>
      <c r="M12" s="52">
        <f>('effectifs salariés'!M12/'effectifs salariés'!$C12)*(Gi!M12-Gi!M$32)</f>
        <v>-51.538062182077283</v>
      </c>
      <c r="N12" s="52">
        <f>('effectifs salariés'!N12/'effectifs salariés'!$C12)*(Gi!N12-Gi!N$32)</f>
        <v>-135.14545860419156</v>
      </c>
      <c r="O12" s="52">
        <f>('effectifs salariés'!O12/'effectifs salariés'!$C12)*(Gi!O12-Gi!O$32)</f>
        <v>-273.02847936871456</v>
      </c>
      <c r="P12" s="52">
        <f>('effectifs salariés'!P12/'effectifs salariés'!$C12)*(Gi!P12-Gi!P$32)</f>
        <v>-39.589339304072944</v>
      </c>
      <c r="Q12" s="52">
        <f>('effectifs salariés'!Q12/'effectifs salariés'!$C12)*(Gi!Q12-Gi!Q$32)</f>
        <v>-182.48604853980069</v>
      </c>
      <c r="R12" s="52">
        <f>('effectifs salariés'!R12/'effectifs salariés'!$C12)*(Gi!R12-Gi!R$32)</f>
        <v>-727.88400986736497</v>
      </c>
      <c r="S12" s="52">
        <f>('effectifs salariés'!S12/'effectifs salariés'!$C12)*(Gi!S12-Gi!S$32)</f>
        <v>-103.66358825690723</v>
      </c>
      <c r="T12" s="73">
        <f t="shared" si="0"/>
        <v>-2641.6695703065175</v>
      </c>
    </row>
    <row r="13" spans="1:20" x14ac:dyDescent="0.35">
      <c r="A13" s="47" t="s">
        <v>51</v>
      </c>
      <c r="B13" s="47" t="s">
        <v>52</v>
      </c>
      <c r="C13" s="52">
        <f>'effectifs salariés'!C13/'effectifs salariés'!$C13</f>
        <v>1</v>
      </c>
      <c r="D13" s="52">
        <f>('effectifs salariés'!D13/'effectifs salariés'!$C13)*(Gi!D13-Gi!D$32)</f>
        <v>-12.930930847813562</v>
      </c>
      <c r="E13" s="52">
        <f>('effectifs salariés'!E13/'effectifs salariés'!$C13)*(Gi!E13-Gi!E$32)</f>
        <v>92.480573176455991</v>
      </c>
      <c r="F13" s="52">
        <f>('effectifs salariés'!F13/'effectifs salariés'!$C13)*(Gi!F13-Gi!F$32)</f>
        <v>-34.896782532981099</v>
      </c>
      <c r="G13" s="52">
        <f>('effectifs salariés'!G13/'effectifs salariés'!$C13)*(Gi!G13-Gi!G$32)</f>
        <v>-37.179257692214364</v>
      </c>
      <c r="H13" s="52">
        <f>('effectifs salariés'!H13/'effectifs salariés'!$C13)*(Gi!H13-Gi!H$32)</f>
        <v>-126.28831386928726</v>
      </c>
      <c r="I13" s="52">
        <f>('effectifs salariés'!I13/'effectifs salariés'!$C13)*(Gi!I13-Gi!I$32)</f>
        <v>195.27833240277081</v>
      </c>
      <c r="J13" s="52">
        <f>('effectifs salariés'!J13/'effectifs salariés'!$C13)*(Gi!J13-Gi!J$32)</f>
        <v>-91.142372875939245</v>
      </c>
      <c r="K13" s="52">
        <f>('effectifs salariés'!K13/'effectifs salariés'!$C13)*(Gi!K13-Gi!K$32)</f>
        <v>-317.64370437064611</v>
      </c>
      <c r="L13" s="52">
        <f>('effectifs salariés'!L13/'effectifs salariés'!$C13)*(Gi!L13-Gi!L$32)</f>
        <v>-66.602312921883239</v>
      </c>
      <c r="M13" s="52">
        <f>('effectifs salariés'!M13/'effectifs salariés'!$C13)*(Gi!M13-Gi!M$32)</f>
        <v>-49.886895650234223</v>
      </c>
      <c r="N13" s="52">
        <f>('effectifs salariés'!N13/'effectifs salariés'!$C13)*(Gi!N13-Gi!N$32)</f>
        <v>-154.54209831296188</v>
      </c>
      <c r="O13" s="52">
        <f>('effectifs salariés'!O13/'effectifs salariés'!$C13)*(Gi!O13-Gi!O$32)</f>
        <v>-272.32825532391547</v>
      </c>
      <c r="P13" s="52">
        <f>('effectifs salariés'!P13/'effectifs salariés'!$C13)*(Gi!P13-Gi!P$32)</f>
        <v>-33.195414962976059</v>
      </c>
      <c r="Q13" s="52">
        <f>('effectifs salariés'!Q13/'effectifs salariés'!$C13)*(Gi!Q13-Gi!Q$32)</f>
        <v>-294.92627236611787</v>
      </c>
      <c r="R13" s="52">
        <f>('effectifs salariés'!R13/'effectifs salariés'!$C13)*(Gi!R13-Gi!R$32)</f>
        <v>-535.84768094591004</v>
      </c>
      <c r="S13" s="52">
        <f>('effectifs salariés'!S13/'effectifs salariés'!$C13)*(Gi!S13-Gi!S$32)</f>
        <v>-96.160871485651526</v>
      </c>
      <c r="T13" s="73">
        <f t="shared" si="0"/>
        <v>-1835.8122585793051</v>
      </c>
    </row>
    <row r="14" spans="1:20" x14ac:dyDescent="0.35">
      <c r="A14" s="47" t="s">
        <v>53</v>
      </c>
      <c r="B14" s="47" t="s">
        <v>54</v>
      </c>
      <c r="C14" s="52">
        <f>'effectifs salariés'!C14/'effectifs salariés'!$C14</f>
        <v>1</v>
      </c>
      <c r="D14" s="52">
        <f>('effectifs salariés'!D14/'effectifs salariés'!$C14)*(Gi!D14-Gi!D$32)</f>
        <v>-11.129583168232621</v>
      </c>
      <c r="E14" s="52">
        <f>('effectifs salariés'!E14/'effectifs salariés'!$C14)*(Gi!E14-Gi!E$32)</f>
        <v>-68.355772976574372</v>
      </c>
      <c r="F14" s="52">
        <f>('effectifs salariés'!F14/'effectifs salariés'!$C14)*(Gi!F14-Gi!F$32)</f>
        <v>-10.766986174372345</v>
      </c>
      <c r="G14" s="52">
        <f>('effectifs salariés'!G14/'effectifs salariés'!$C14)*(Gi!G14-Gi!G$32)</f>
        <v>-123.1618151056059</v>
      </c>
      <c r="H14" s="52">
        <f>('effectifs salariés'!H14/'effectifs salariés'!$C14)*(Gi!H14-Gi!H$32)</f>
        <v>-30.846367709837082</v>
      </c>
      <c r="I14" s="52">
        <f>('effectifs salariés'!I14/'effectifs salariés'!$C14)*(Gi!I14-Gi!I$32)</f>
        <v>-248.61020208742485</v>
      </c>
      <c r="J14" s="52">
        <f>('effectifs salariés'!J14/'effectifs salariés'!$C14)*(Gi!J14-Gi!J$32)</f>
        <v>-141.17136343457886</v>
      </c>
      <c r="K14" s="52">
        <f>('effectifs salariés'!K14/'effectifs salariés'!$C14)*(Gi!K14-Gi!K$32)</f>
        <v>-342.78381166973475</v>
      </c>
      <c r="L14" s="52">
        <f>('effectifs salariés'!L14/'effectifs salariés'!$C14)*(Gi!L14-Gi!L$32)</f>
        <v>-189.07411619695344</v>
      </c>
      <c r="M14" s="52">
        <f>('effectifs salariés'!M14/'effectifs salariés'!$C14)*(Gi!M14-Gi!M$32)</f>
        <v>-59.192436442217598</v>
      </c>
      <c r="N14" s="52">
        <f>('effectifs salariés'!N14/'effectifs salariés'!$C14)*(Gi!N14-Gi!N$32)</f>
        <v>-152.49419630694339</v>
      </c>
      <c r="O14" s="52">
        <f>('effectifs salariés'!O14/'effectifs salariés'!$C14)*(Gi!O14-Gi!O$32)</f>
        <v>-351.99059044065217</v>
      </c>
      <c r="P14" s="52">
        <f>('effectifs salariés'!P14/'effectifs salariés'!$C14)*(Gi!P14-Gi!P$32)</f>
        <v>-40.421734523376188</v>
      </c>
      <c r="Q14" s="52">
        <f>('effectifs salariés'!Q14/'effectifs salariés'!$C14)*(Gi!Q14-Gi!Q$32)</f>
        <v>-279.35734452932354</v>
      </c>
      <c r="R14" s="52">
        <f>('effectifs salariés'!R14/'effectifs salariés'!$C14)*(Gi!R14-Gi!R$32)</f>
        <v>-540.13098734008599</v>
      </c>
      <c r="S14" s="52">
        <f>('effectifs salariés'!S14/'effectifs salariés'!$C14)*(Gi!S14-Gi!S$32)</f>
        <v>-113.54538506939748</v>
      </c>
      <c r="T14" s="73">
        <f t="shared" si="0"/>
        <v>-2703.0326931753107</v>
      </c>
    </row>
    <row r="15" spans="1:20" x14ac:dyDescent="0.35">
      <c r="A15" s="47" t="s">
        <v>55</v>
      </c>
      <c r="B15" s="47" t="s">
        <v>56</v>
      </c>
      <c r="C15" s="52">
        <f>'effectifs salariés'!C15/'effectifs salariés'!$C15</f>
        <v>1</v>
      </c>
      <c r="D15" s="52">
        <f>('effectifs salariés'!D15/'effectifs salariés'!$C15)*(Gi!D15-Gi!D$32)</f>
        <v>-28.087061544076054</v>
      </c>
      <c r="E15" s="52">
        <f>('effectifs salariés'!E15/'effectifs salariés'!$C15)*(Gi!E15-Gi!E$32)</f>
        <v>-82.053016096926655</v>
      </c>
      <c r="F15" s="52">
        <f>('effectifs salariés'!F15/'effectifs salariés'!$C15)*(Gi!F15-Gi!F$32)</f>
        <v>-83.637475969989197</v>
      </c>
      <c r="G15" s="52">
        <f>('effectifs salariés'!G15/'effectifs salariés'!$C15)*(Gi!G15-Gi!G$32)</f>
        <v>-117.34808221730215</v>
      </c>
      <c r="H15" s="52">
        <f>('effectifs salariés'!H15/'effectifs salariés'!$C15)*(Gi!H15-Gi!H$32)</f>
        <v>-220.22486096604356</v>
      </c>
      <c r="I15" s="52">
        <f>('effectifs salariés'!I15/'effectifs salariés'!$C15)*(Gi!I15-Gi!I$32)</f>
        <v>-280.20514035402573</v>
      </c>
      <c r="J15" s="52">
        <f>('effectifs salariés'!J15/'effectifs salariés'!$C15)*(Gi!J15-Gi!J$32)</f>
        <v>-207.64326702772021</v>
      </c>
      <c r="K15" s="52">
        <f>('effectifs salariés'!K15/'effectifs salariés'!$C15)*(Gi!K15-Gi!K$32)</f>
        <v>-465.70739048607459</v>
      </c>
      <c r="L15" s="52">
        <f>('effectifs salariés'!L15/'effectifs salariés'!$C15)*(Gi!L15-Gi!L$32)</f>
        <v>-221.54660285130589</v>
      </c>
      <c r="M15" s="52">
        <f>('effectifs salariés'!M15/'effectifs salariés'!$C15)*(Gi!M15-Gi!M$32)</f>
        <v>-60.547370744647154</v>
      </c>
      <c r="N15" s="52">
        <f>('effectifs salariés'!N15/'effectifs salariés'!$C15)*(Gi!N15-Gi!N$32)</f>
        <v>-115.04257704919459</v>
      </c>
      <c r="O15" s="52">
        <f>('effectifs salariés'!O15/'effectifs salariés'!$C15)*(Gi!O15-Gi!O$32)</f>
        <v>-289.64858552536322</v>
      </c>
      <c r="P15" s="52">
        <f>('effectifs salariés'!P15/'effectifs salariés'!$C15)*(Gi!P15-Gi!P$32)</f>
        <v>-38.994657389716735</v>
      </c>
      <c r="Q15" s="52">
        <f>('effectifs salariés'!Q15/'effectifs salariés'!$C15)*(Gi!Q15-Gi!Q$32)</f>
        <v>-245.55772202953659</v>
      </c>
      <c r="R15" s="52">
        <f>('effectifs salariés'!R15/'effectifs salariés'!$C15)*(Gi!R15-Gi!R$32)</f>
        <v>-636.35904830274126</v>
      </c>
      <c r="S15" s="52">
        <f>('effectifs salariés'!S15/'effectifs salariés'!$C15)*(Gi!S15-Gi!S$32)</f>
        <v>-118.74714981029294</v>
      </c>
      <c r="T15" s="73">
        <f t="shared" si="0"/>
        <v>-3211.3500083649565</v>
      </c>
    </row>
    <row r="16" spans="1:20" x14ac:dyDescent="0.35">
      <c r="A16" s="47" t="s">
        <v>57</v>
      </c>
      <c r="B16" s="47" t="s">
        <v>58</v>
      </c>
      <c r="C16" s="52">
        <f>'effectifs salariés'!C16/'effectifs salariés'!$C16</f>
        <v>1</v>
      </c>
      <c r="D16" s="52">
        <f>('effectifs salariés'!D16/'effectifs salariés'!$C16)*(Gi!D16-Gi!D$32)</f>
        <v>3.7943046523389783</v>
      </c>
      <c r="E16" s="52">
        <f>('effectifs salariés'!E16/'effectifs salariés'!$C16)*(Gi!E16-Gi!E$32)</f>
        <v>-90.647302380977663</v>
      </c>
      <c r="F16" s="52">
        <f>('effectifs salariés'!F16/'effectifs salariés'!$C16)*(Gi!F16-Gi!F$32)</f>
        <v>-46.729819309132935</v>
      </c>
      <c r="G16" s="52">
        <f>('effectifs salariés'!G16/'effectifs salariés'!$C16)*(Gi!G16-Gi!G$32)</f>
        <v>-111.40978856454683</v>
      </c>
      <c r="H16" s="52">
        <f>('effectifs salariés'!H16/'effectifs salariés'!$C16)*(Gi!H16-Gi!H$32)</f>
        <v>-139.10488472049033</v>
      </c>
      <c r="I16" s="52">
        <f>('effectifs salariés'!I16/'effectifs salariés'!$C16)*(Gi!I16-Gi!I$32)</f>
        <v>-247.33040632031751</v>
      </c>
      <c r="J16" s="52">
        <f>('effectifs salariés'!J16/'effectifs salariés'!$C16)*(Gi!J16-Gi!J$32)</f>
        <v>-176.35032713848031</v>
      </c>
      <c r="K16" s="52">
        <f>('effectifs salariés'!K16/'effectifs salariés'!$C16)*(Gi!K16-Gi!K$32)</f>
        <v>-392.95634342581332</v>
      </c>
      <c r="L16" s="52">
        <f>('effectifs salariés'!L16/'effectifs salariés'!$C16)*(Gi!L16-Gi!L$32)</f>
        <v>-122.15883884587652</v>
      </c>
      <c r="M16" s="52">
        <f>('effectifs salariés'!M16/'effectifs salariés'!$C16)*(Gi!M16-Gi!M$32)</f>
        <v>-58.097635849588386</v>
      </c>
      <c r="N16" s="52">
        <f>('effectifs salariés'!N16/'effectifs salariés'!$C16)*(Gi!N16-Gi!N$32)</f>
        <v>-116.59154553851748</v>
      </c>
      <c r="O16" s="52">
        <f>('effectifs salariés'!O16/'effectifs salariés'!$C16)*(Gi!O16-Gi!O$32)</f>
        <v>-249.63542684678657</v>
      </c>
      <c r="P16" s="52">
        <f>('effectifs salariés'!P16/'effectifs salariés'!$C16)*(Gi!P16-Gi!P$32)</f>
        <v>-40.486261185574264</v>
      </c>
      <c r="Q16" s="52">
        <f>('effectifs salariés'!Q16/'effectifs salariés'!$C16)*(Gi!Q16-Gi!Q$32)</f>
        <v>-196.1877764490755</v>
      </c>
      <c r="R16" s="52">
        <f>('effectifs salariés'!R16/'effectifs salariés'!$C16)*(Gi!R16-Gi!R$32)</f>
        <v>-692.4285454533981</v>
      </c>
      <c r="S16" s="52">
        <f>('effectifs salariés'!S16/'effectifs salariés'!$C16)*(Gi!S16-Gi!S$32)</f>
        <v>-62.897446926730588</v>
      </c>
      <c r="T16" s="73">
        <f t="shared" si="0"/>
        <v>-2739.2180443029674</v>
      </c>
    </row>
    <row r="17" spans="1:20" x14ac:dyDescent="0.35">
      <c r="A17" s="47" t="s">
        <v>59</v>
      </c>
      <c r="B17" s="47" t="s">
        <v>60</v>
      </c>
      <c r="C17" s="52">
        <f>'effectifs salariés'!C17/'effectifs salariés'!$C17</f>
        <v>1</v>
      </c>
      <c r="D17" s="52">
        <f>('effectifs salariés'!D17/'effectifs salariés'!$C17)*(Gi!D17-Gi!D$32)</f>
        <v>-8.2990763842423121</v>
      </c>
      <c r="E17" s="52">
        <f>('effectifs salariés'!E17/'effectifs salariés'!$C17)*(Gi!E17-Gi!E$32)</f>
        <v>-42.195001052381919</v>
      </c>
      <c r="F17" s="52">
        <f>('effectifs salariés'!F17/'effectifs salariés'!$C17)*(Gi!F17-Gi!F$32)</f>
        <v>74.748087541257604</v>
      </c>
      <c r="G17" s="52">
        <f>('effectifs salariés'!G17/'effectifs salariés'!$C17)*(Gi!G17-Gi!G$32)</f>
        <v>-61.829158017096169</v>
      </c>
      <c r="H17" s="52">
        <f>('effectifs salariés'!H17/'effectifs salariés'!$C17)*(Gi!H17-Gi!H$32)</f>
        <v>-201.50210804846049</v>
      </c>
      <c r="I17" s="52">
        <f>('effectifs salariés'!I17/'effectifs salariés'!$C17)*(Gi!I17-Gi!I$32)</f>
        <v>-144.13977189824189</v>
      </c>
      <c r="J17" s="52">
        <f>('effectifs salariés'!J17/'effectifs salariés'!$C17)*(Gi!J17-Gi!J$32)</f>
        <v>-12.966417294947469</v>
      </c>
      <c r="K17" s="52">
        <f>('effectifs salariés'!K17/'effectifs salariés'!$C17)*(Gi!K17-Gi!K$32)</f>
        <v>-269.36081052427448</v>
      </c>
      <c r="L17" s="52">
        <f>('effectifs salariés'!L17/'effectifs salariés'!$C17)*(Gi!L17-Gi!L$32)</f>
        <v>-129.65447101644958</v>
      </c>
      <c r="M17" s="52">
        <f>('effectifs salariés'!M17/'effectifs salariés'!$C17)*(Gi!M17-Gi!M$32)</f>
        <v>-39.773166731692754</v>
      </c>
      <c r="N17" s="52">
        <f>('effectifs salariés'!N17/'effectifs salariés'!$C17)*(Gi!N17-Gi!N$32)</f>
        <v>-183.2061443302041</v>
      </c>
      <c r="O17" s="52">
        <f>('effectifs salariés'!O17/'effectifs salariés'!$C17)*(Gi!O17-Gi!O$32)</f>
        <v>-109.66610234150284</v>
      </c>
      <c r="P17" s="52">
        <f>('effectifs salariés'!P17/'effectifs salariés'!$C17)*(Gi!P17-Gi!P$32)</f>
        <v>-16.99493616472844</v>
      </c>
      <c r="Q17" s="52">
        <f>('effectifs salariés'!Q17/'effectifs salariés'!$C17)*(Gi!Q17-Gi!Q$32)</f>
        <v>-252.97306661857189</v>
      </c>
      <c r="R17" s="52">
        <f>('effectifs salariés'!R17/'effectifs salariés'!$C17)*(Gi!R17-Gi!R$32)</f>
        <v>-848.22014155588022</v>
      </c>
      <c r="S17" s="52">
        <f>('effectifs salariés'!S17/'effectifs salariés'!$C17)*(Gi!S17-Gi!S$32)</f>
        <v>-26.275614416591456</v>
      </c>
      <c r="T17" s="73">
        <f t="shared" si="0"/>
        <v>-2272.3078988540083</v>
      </c>
    </row>
    <row r="18" spans="1:20" x14ac:dyDescent="0.35">
      <c r="A18" s="47" t="s">
        <v>61</v>
      </c>
      <c r="B18" s="47" t="s">
        <v>62</v>
      </c>
      <c r="C18" s="52">
        <f>'effectifs salariés'!C18/'effectifs salariés'!$C18</f>
        <v>1</v>
      </c>
      <c r="D18" s="52">
        <f>('effectifs salariés'!D18/'effectifs salariés'!$C18)*(Gi!D18-Gi!D$32)</f>
        <v>4.2806889973545612</v>
      </c>
      <c r="E18" s="52">
        <f>('effectifs salariés'!E18/'effectifs salariés'!$C18)*(Gi!E18-Gi!E$32)</f>
        <v>-7.4783308662355426</v>
      </c>
      <c r="F18" s="52">
        <f>('effectifs salariés'!F18/'effectifs salariés'!$C18)*(Gi!F18-Gi!F$32)</f>
        <v>-37.679452650511308</v>
      </c>
      <c r="G18" s="52">
        <f>('effectifs salariés'!G18/'effectifs salariés'!$C18)*(Gi!G18-Gi!G$32)</f>
        <v>-144.92760609566471</v>
      </c>
      <c r="H18" s="52">
        <f>('effectifs salariés'!H18/'effectifs salariés'!$C18)*(Gi!H18-Gi!H$32)</f>
        <v>-188.06056942090555</v>
      </c>
      <c r="I18" s="52">
        <f>('effectifs salariés'!I18/'effectifs salariés'!$C18)*(Gi!I18-Gi!I$32)</f>
        <v>-127.7777982522815</v>
      </c>
      <c r="J18" s="52">
        <f>('effectifs salariés'!J18/'effectifs salariés'!$C18)*(Gi!J18-Gi!J$32)</f>
        <v>-78.235911280659494</v>
      </c>
      <c r="K18" s="52">
        <f>('effectifs salariés'!K18/'effectifs salariés'!$C18)*(Gi!K18-Gi!K$32)</f>
        <v>-382.03728915852309</v>
      </c>
      <c r="L18" s="52">
        <f>('effectifs salariés'!L18/'effectifs salariés'!$C18)*(Gi!L18-Gi!L$32)</f>
        <v>-113.86773563154097</v>
      </c>
      <c r="M18" s="52">
        <f>('effectifs salariés'!M18/'effectifs salariés'!$C18)*(Gi!M18-Gi!M$32)</f>
        <v>-61.901138120380899</v>
      </c>
      <c r="N18" s="52">
        <f>('effectifs salariés'!N18/'effectifs salariés'!$C18)*(Gi!N18-Gi!N$32)</f>
        <v>-116.48153930510782</v>
      </c>
      <c r="O18" s="52">
        <f>('effectifs salariés'!O18/'effectifs salariés'!$C18)*(Gi!O18-Gi!O$32)</f>
        <v>-277.36595708636781</v>
      </c>
      <c r="P18" s="52">
        <f>('effectifs salariés'!P18/'effectifs salariés'!$C18)*(Gi!P18-Gi!P$32)</f>
        <v>-24.693618110109828</v>
      </c>
      <c r="Q18" s="52">
        <f>('effectifs salariés'!Q18/'effectifs salariés'!$C18)*(Gi!Q18-Gi!Q$32)</f>
        <v>-342.36016372619349</v>
      </c>
      <c r="R18" s="52">
        <f>('effectifs salariés'!R18/'effectifs salariés'!$C18)*(Gi!R18-Gi!R$32)</f>
        <v>-458.14436676795026</v>
      </c>
      <c r="S18" s="52">
        <f>('effectifs salariés'!S18/'effectifs salariés'!$C18)*(Gi!S18-Gi!S$32)</f>
        <v>-69.356656084939985</v>
      </c>
      <c r="T18" s="73">
        <f t="shared" si="0"/>
        <v>-2426.0874435600176</v>
      </c>
    </row>
    <row r="19" spans="1:20" x14ac:dyDescent="0.35">
      <c r="A19" s="47" t="s">
        <v>63</v>
      </c>
      <c r="B19" s="47" t="s">
        <v>64</v>
      </c>
      <c r="C19" s="52">
        <f>'effectifs salariés'!C19/'effectifs salariés'!$C19</f>
        <v>1</v>
      </c>
      <c r="D19" s="52">
        <f>('effectifs salariés'!D19/'effectifs salariés'!$C19)*(Gi!D19-Gi!D$32)</f>
        <v>7.986466451336488E-2</v>
      </c>
      <c r="E19" s="52">
        <f>('effectifs salariés'!E19/'effectifs salariés'!$C19)*(Gi!E19-Gi!E$32)</f>
        <v>15.709502731203099</v>
      </c>
      <c r="F19" s="52">
        <f>('effectifs salariés'!F19/'effectifs salariés'!$C19)*(Gi!F19-Gi!F$32)</f>
        <v>132.51306172976129</v>
      </c>
      <c r="G19" s="52">
        <f>('effectifs salariés'!G19/'effectifs salariés'!$C19)*(Gi!G19-Gi!G$32)</f>
        <v>-171.03087164882979</v>
      </c>
      <c r="H19" s="52">
        <f>('effectifs salariés'!H19/'effectifs salariés'!$C19)*(Gi!H19-Gi!H$32)</f>
        <v>-211.66048494239706</v>
      </c>
      <c r="I19" s="52">
        <f>('effectifs salariés'!I19/'effectifs salariés'!$C19)*(Gi!I19-Gi!I$32)</f>
        <v>121.9015039774857</v>
      </c>
      <c r="J19" s="52">
        <f>('effectifs salariés'!J19/'effectifs salariés'!$C19)*(Gi!J19-Gi!J$32)</f>
        <v>60.969813991358912</v>
      </c>
      <c r="K19" s="52">
        <f>('effectifs salariés'!K19/'effectifs salariés'!$C19)*(Gi!K19-Gi!K$32)</f>
        <v>26.892375310025386</v>
      </c>
      <c r="L19" s="52">
        <f>('effectifs salariés'!L19/'effectifs salariés'!$C19)*(Gi!L19-Gi!L$32)</f>
        <v>-171.40513708180842</v>
      </c>
      <c r="M19" s="52">
        <f>('effectifs salariés'!M19/'effectifs salariés'!$C19)*(Gi!M19-Gi!M$32)</f>
        <v>-15.448738621134055</v>
      </c>
      <c r="N19" s="52">
        <f>('effectifs salariés'!N19/'effectifs salariés'!$C19)*(Gi!N19-Gi!N$32)</f>
        <v>-122.99256293760831</v>
      </c>
      <c r="O19" s="52">
        <f>('effectifs salariés'!O19/'effectifs salariés'!$C19)*(Gi!O19-Gi!O$32)</f>
        <v>-222.86878173899166</v>
      </c>
      <c r="P19" s="52">
        <f>('effectifs salariés'!P19/'effectifs salariés'!$C19)*(Gi!P19-Gi!P$32)</f>
        <v>-20.243553727114321</v>
      </c>
      <c r="Q19" s="52">
        <f>('effectifs salariés'!Q19/'effectifs salariés'!$C19)*(Gi!Q19-Gi!Q$32)</f>
        <v>-336.33517215020959</v>
      </c>
      <c r="R19" s="52">
        <f>('effectifs salariés'!R19/'effectifs salariés'!$C19)*(Gi!R19-Gi!R$32)</f>
        <v>-146.77593359812587</v>
      </c>
      <c r="S19" s="52">
        <f>('effectifs salariés'!S19/'effectifs salariés'!$C19)*(Gi!S19-Gi!S$32)</f>
        <v>-73.430951820952842</v>
      </c>
      <c r="T19" s="73">
        <f t="shared" si="0"/>
        <v>-1134.1260658628241</v>
      </c>
    </row>
    <row r="20" spans="1:20" x14ac:dyDescent="0.35">
      <c r="A20" s="47" t="s">
        <v>65</v>
      </c>
      <c r="B20" s="47" t="s">
        <v>66</v>
      </c>
      <c r="C20" s="52">
        <f>'effectifs salariés'!C20/'effectifs salariés'!$C20</f>
        <v>1</v>
      </c>
      <c r="D20" s="52">
        <f>('effectifs salariés'!D20/'effectifs salariés'!$C20)*(Gi!D20-Gi!D$32)</f>
        <v>4.9704144027123558</v>
      </c>
      <c r="E20" s="52">
        <f>('effectifs salariés'!E20/'effectifs salariés'!$C20)*(Gi!E20-Gi!E$32)</f>
        <v>-88.960969762234328</v>
      </c>
      <c r="F20" s="52">
        <f>('effectifs salariés'!F20/'effectifs salariés'!$C20)*(Gi!F20-Gi!F$32)</f>
        <v>-70.240110041890247</v>
      </c>
      <c r="G20" s="52">
        <f>('effectifs salariés'!G20/'effectifs salariés'!$C20)*(Gi!G20-Gi!G$32)</f>
        <v>-2.7936104724028232</v>
      </c>
      <c r="H20" s="52">
        <f>('effectifs salariés'!H20/'effectifs salariés'!$C20)*(Gi!H20-Gi!H$32)</f>
        <v>-438.19557949571322</v>
      </c>
      <c r="I20" s="52">
        <f>('effectifs salariés'!I20/'effectifs salariés'!$C20)*(Gi!I20-Gi!I$32)</f>
        <v>-523.59412543255326</v>
      </c>
      <c r="J20" s="52">
        <f>('effectifs salariés'!J20/'effectifs salariés'!$C20)*(Gi!J20-Gi!J$32)</f>
        <v>-176.45977243642153</v>
      </c>
      <c r="K20" s="52">
        <f>('effectifs salariés'!K20/'effectifs salariés'!$C20)*(Gi!K20-Gi!K$32)</f>
        <v>-461.25294649925257</v>
      </c>
      <c r="L20" s="52">
        <f>('effectifs salariés'!L20/'effectifs salariés'!$C20)*(Gi!L20-Gi!L$32)</f>
        <v>-205.00135896637212</v>
      </c>
      <c r="M20" s="52">
        <f>('effectifs salariés'!M20/'effectifs salariés'!$C20)*(Gi!M20-Gi!M$32)</f>
        <v>-63.103268554489972</v>
      </c>
      <c r="N20" s="52">
        <f>('effectifs salariés'!N20/'effectifs salariés'!$C20)*(Gi!N20-Gi!N$32)</f>
        <v>-100.06530338064246</v>
      </c>
      <c r="O20" s="52">
        <f>('effectifs salariés'!O20/'effectifs salariés'!$C20)*(Gi!O20-Gi!O$32)</f>
        <v>-274.408862771283</v>
      </c>
      <c r="P20" s="52">
        <f>('effectifs salariés'!P20/'effectifs salariés'!$C20)*(Gi!P20-Gi!P$32)</f>
        <v>-31.480451660933202</v>
      </c>
      <c r="Q20" s="52">
        <f>('effectifs salariés'!Q20/'effectifs salariés'!$C20)*(Gi!Q20-Gi!Q$32)</f>
        <v>5.2868327800673622</v>
      </c>
      <c r="R20" s="52">
        <f>('effectifs salariés'!R20/'effectifs salariés'!$C20)*(Gi!R20-Gi!R$32)</f>
        <v>-486.10162683811308</v>
      </c>
      <c r="S20" s="52">
        <f>('effectifs salariés'!S20/'effectifs salariés'!$C20)*(Gi!S20-Gi!S$32)</f>
        <v>-67.156509373594005</v>
      </c>
      <c r="T20" s="73">
        <f t="shared" si="0"/>
        <v>-2978.5572485031162</v>
      </c>
    </row>
    <row r="21" spans="1:20" x14ac:dyDescent="0.35">
      <c r="A21" s="47" t="s">
        <v>67</v>
      </c>
      <c r="B21" s="47" t="s">
        <v>68</v>
      </c>
      <c r="C21" s="52">
        <f>'effectifs salariés'!C21/'effectifs salariés'!$C21</f>
        <v>1</v>
      </c>
      <c r="D21" s="52">
        <f>('effectifs salariés'!D21/'effectifs salariés'!$C21)*(Gi!D21-Gi!D$32)</f>
        <v>3.8551992727833007</v>
      </c>
      <c r="E21" s="52">
        <f>('effectifs salariés'!E21/'effectifs salariés'!$C21)*(Gi!E21-Gi!E$32)</f>
        <v>-38.355065584405466</v>
      </c>
      <c r="F21" s="52">
        <f>('effectifs salariés'!F21/'effectifs salariés'!$C21)*(Gi!F21-Gi!F$32)</f>
        <v>-89.035633690840655</v>
      </c>
      <c r="G21" s="52">
        <f>('effectifs salariés'!G21/'effectifs salariés'!$C21)*(Gi!G21-Gi!G$32)</f>
        <v>-163.49996344911182</v>
      </c>
      <c r="H21" s="52">
        <f>('effectifs salariés'!H21/'effectifs salariés'!$C21)*(Gi!H21-Gi!H$32)</f>
        <v>-169.62610712681573</v>
      </c>
      <c r="I21" s="52">
        <f>('effectifs salariés'!I21/'effectifs salariés'!$C21)*(Gi!I21-Gi!I$32)</f>
        <v>-471.81904504875388</v>
      </c>
      <c r="J21" s="52">
        <f>('effectifs salariés'!J21/'effectifs salariés'!$C21)*(Gi!J21-Gi!J$32)</f>
        <v>-161.53922297426777</v>
      </c>
      <c r="K21" s="52">
        <f>('effectifs salariés'!K21/'effectifs salariés'!$C21)*(Gi!K21-Gi!K$32)</f>
        <v>-331.08831864544067</v>
      </c>
      <c r="L21" s="52">
        <f>('effectifs salariés'!L21/'effectifs salariés'!$C21)*(Gi!L21-Gi!L$32)</f>
        <v>-51.073253228986637</v>
      </c>
      <c r="M21" s="52">
        <f>('effectifs salariés'!M21/'effectifs salariés'!$C21)*(Gi!M21-Gi!M$32)</f>
        <v>-52.477250678666415</v>
      </c>
      <c r="N21" s="52">
        <f>('effectifs salariés'!N21/'effectifs salariés'!$C21)*(Gi!N21-Gi!N$32)</f>
        <v>-155.66291153980231</v>
      </c>
      <c r="O21" s="52">
        <f>('effectifs salariés'!O21/'effectifs salariés'!$C21)*(Gi!O21-Gi!O$32)</f>
        <v>-306.88164940361037</v>
      </c>
      <c r="P21" s="52">
        <f>('effectifs salariés'!P21/'effectifs salariés'!$C21)*(Gi!P21-Gi!P$32)</f>
        <v>-31.377261947675116</v>
      </c>
      <c r="Q21" s="52">
        <f>('effectifs salariés'!Q21/'effectifs salariés'!$C21)*(Gi!Q21-Gi!Q$32)</f>
        <v>-257.75046283486751</v>
      </c>
      <c r="R21" s="52">
        <f>('effectifs salariés'!R21/'effectifs salariés'!$C21)*(Gi!R21-Gi!R$32)</f>
        <v>-387.82944185543789</v>
      </c>
      <c r="S21" s="52">
        <f>('effectifs salariés'!S21/'effectifs salariés'!$C21)*(Gi!S21-Gi!S$32)</f>
        <v>-65.820931758385854</v>
      </c>
      <c r="T21" s="73">
        <f t="shared" si="0"/>
        <v>-2729.9813204942852</v>
      </c>
    </row>
    <row r="22" spans="1:20" x14ac:dyDescent="0.35">
      <c r="A22" s="47" t="s">
        <v>69</v>
      </c>
      <c r="B22" s="47" t="s">
        <v>70</v>
      </c>
      <c r="C22" s="52">
        <f>'effectifs salariés'!C22/'effectifs salariés'!$C22</f>
        <v>1</v>
      </c>
      <c r="D22" s="52">
        <f>('effectifs salariés'!D22/'effectifs salariés'!$C22)*(Gi!D22-Gi!D$32)</f>
        <v>10.222706515739642</v>
      </c>
      <c r="E22" s="52">
        <f>('effectifs salariés'!E22/'effectifs salariés'!$C22)*(Gi!E22-Gi!E$32)</f>
        <v>-90.913321290788716</v>
      </c>
      <c r="F22" s="52">
        <f>('effectifs salariés'!F22/'effectifs salariés'!$C22)*(Gi!F22-Gi!F$32)</f>
        <v>-96.953889672758407</v>
      </c>
      <c r="G22" s="52">
        <f>('effectifs salariés'!G22/'effectifs salariés'!$C22)*(Gi!G22-Gi!G$32)</f>
        <v>-106.86708315154679</v>
      </c>
      <c r="H22" s="52">
        <f>('effectifs salariés'!H22/'effectifs salariés'!$C22)*(Gi!H22-Gi!H$32)</f>
        <v>-103.97758935049481</v>
      </c>
      <c r="I22" s="52">
        <f>('effectifs salariés'!I22/'effectifs salariés'!$C22)*(Gi!I22-Gi!I$32)</f>
        <v>-255.41837242432098</v>
      </c>
      <c r="J22" s="52">
        <f>('effectifs salariés'!J22/'effectifs salariés'!$C22)*(Gi!J22-Gi!J$32)</f>
        <v>-157.06427853835902</v>
      </c>
      <c r="K22" s="52">
        <f>('effectifs salariés'!K22/'effectifs salariés'!$C22)*(Gi!K22-Gi!K$32)</f>
        <v>-413.03215373374735</v>
      </c>
      <c r="L22" s="52">
        <f>('effectifs salariés'!L22/'effectifs salariés'!$C22)*(Gi!L22-Gi!L$32)</f>
        <v>-56.636981607129933</v>
      </c>
      <c r="M22" s="52">
        <f>('effectifs salariés'!M22/'effectifs salariés'!$C22)*(Gi!M22-Gi!M$32)</f>
        <v>-59.015258763899759</v>
      </c>
      <c r="N22" s="52">
        <f>('effectifs salariés'!N22/'effectifs salariés'!$C22)*(Gi!N22-Gi!N$32)</f>
        <v>-124.55926574472213</v>
      </c>
      <c r="O22" s="52">
        <f>('effectifs salariés'!O22/'effectifs salariés'!$C22)*(Gi!O22-Gi!O$32)</f>
        <v>-273.40639896246506</v>
      </c>
      <c r="P22" s="52">
        <f>('effectifs salariés'!P22/'effectifs salariés'!$C22)*(Gi!P22-Gi!P$32)</f>
        <v>-25.65634595113395</v>
      </c>
      <c r="Q22" s="52">
        <f>('effectifs salariés'!Q22/'effectifs salariés'!$C22)*(Gi!Q22-Gi!Q$32)</f>
        <v>-278.29246442928547</v>
      </c>
      <c r="R22" s="52">
        <f>('effectifs salariés'!R22/'effectifs salariés'!$C22)*(Gi!R22-Gi!R$32)</f>
        <v>-404.34163512110968</v>
      </c>
      <c r="S22" s="52">
        <f>('effectifs salariés'!S22/'effectifs salariés'!$C22)*(Gi!S22-Gi!S$32)</f>
        <v>-58.353707845293904</v>
      </c>
      <c r="T22" s="73">
        <f t="shared" si="0"/>
        <v>-2494.2660400713157</v>
      </c>
    </row>
    <row r="23" spans="1:20" x14ac:dyDescent="0.35">
      <c r="A23" s="47" t="s">
        <v>71</v>
      </c>
      <c r="B23" s="47" t="s">
        <v>72</v>
      </c>
      <c r="C23" s="52">
        <f>'effectifs salariés'!C23/'effectifs salariés'!$C23</f>
        <v>1</v>
      </c>
      <c r="D23" s="52">
        <f>('effectifs salariés'!D23/'effectifs salariés'!$C23)*(Gi!D23-Gi!D$32)</f>
        <v>-65.630747745913482</v>
      </c>
      <c r="E23" s="52">
        <f>('effectifs salariés'!E23/'effectifs salariés'!$C23)*(Gi!E23-Gi!E$32)</f>
        <v>-128.73832539324681</v>
      </c>
      <c r="F23" s="52">
        <f>('effectifs salariés'!F23/'effectifs salariés'!$C23)*(Gi!F23-Gi!F$32)</f>
        <v>-41.781877697098537</v>
      </c>
      <c r="G23" s="52">
        <f>('effectifs salariés'!G23/'effectifs salariés'!$C23)*(Gi!G23-Gi!G$32)</f>
        <v>-206.92377236427569</v>
      </c>
      <c r="H23" s="52">
        <f>('effectifs salariés'!H23/'effectifs salariés'!$C23)*(Gi!H23-Gi!H$32)</f>
        <v>-95.1284122113167</v>
      </c>
      <c r="I23" s="52">
        <f>('effectifs salariés'!I23/'effectifs salariés'!$C23)*(Gi!I23-Gi!I$32)</f>
        <v>-397.70050430459196</v>
      </c>
      <c r="J23" s="52">
        <f>('effectifs salariés'!J23/'effectifs salariés'!$C23)*(Gi!J23-Gi!J$32)</f>
        <v>-287.50019695288864</v>
      </c>
      <c r="K23" s="52">
        <f>('effectifs salariés'!K23/'effectifs salariés'!$C23)*(Gi!K23-Gi!K$32)</f>
        <v>-533.17683130538444</v>
      </c>
      <c r="L23" s="52">
        <f>('effectifs salariés'!L23/'effectifs salariés'!$C23)*(Gi!L23-Gi!L$32)</f>
        <v>-328.92760015104744</v>
      </c>
      <c r="M23" s="52">
        <f>('effectifs salariés'!M23/'effectifs salariés'!$C23)*(Gi!M23-Gi!M$32)</f>
        <v>-68.241874060634458</v>
      </c>
      <c r="N23" s="52">
        <f>('effectifs salariés'!N23/'effectifs salariés'!$C23)*(Gi!N23-Gi!N$32)</f>
        <v>-129.26246042258219</v>
      </c>
      <c r="O23" s="52">
        <f>('effectifs salariés'!O23/'effectifs salariés'!$C23)*(Gi!O23-Gi!O$32)</f>
        <v>-417.0621177395596</v>
      </c>
      <c r="P23" s="52">
        <f>('effectifs salariés'!P23/'effectifs salariés'!$C23)*(Gi!P23-Gi!P$32)</f>
        <v>-47.262571728375221</v>
      </c>
      <c r="Q23" s="52">
        <f>('effectifs salariés'!Q23/'effectifs salariés'!$C23)*(Gi!Q23-Gi!Q$32)</f>
        <v>-464.23511736436501</v>
      </c>
      <c r="R23" s="52">
        <f>('effectifs salariés'!R23/'effectifs salariés'!$C23)*(Gi!R23-Gi!R$32)</f>
        <v>-794.9595206190794</v>
      </c>
      <c r="S23" s="52">
        <f>('effectifs salariés'!S23/'effectifs salariés'!$C23)*(Gi!S23-Gi!S$32)</f>
        <v>-132.60373373458606</v>
      </c>
      <c r="T23" s="73">
        <f t="shared" si="0"/>
        <v>-4139.1356637949457</v>
      </c>
    </row>
    <row r="24" spans="1:20" x14ac:dyDescent="0.35">
      <c r="A24" s="47" t="s">
        <v>73</v>
      </c>
      <c r="B24" s="47" t="s">
        <v>74</v>
      </c>
      <c r="C24" s="52">
        <f>'effectifs salariés'!C24/'effectifs salariés'!$C24</f>
        <v>1</v>
      </c>
      <c r="D24" s="52">
        <f>('effectifs salariés'!D24/'effectifs salariés'!$C24)*(Gi!D24-Gi!D$32)</f>
        <v>56.654614858766621</v>
      </c>
      <c r="E24" s="52">
        <f>('effectifs salariés'!E24/'effectifs salariés'!$C24)*(Gi!E24-Gi!E$32)</f>
        <v>-64.806225531855375</v>
      </c>
      <c r="F24" s="52">
        <f>('effectifs salariés'!F24/'effectifs salariés'!$C24)*(Gi!F24-Gi!F$32)</f>
        <v>-65.174133243846995</v>
      </c>
      <c r="G24" s="52">
        <f>('effectifs salariés'!G24/'effectifs salariés'!$C24)*(Gi!G24-Gi!G$32)</f>
        <v>-14.091153762627314</v>
      </c>
      <c r="H24" s="52">
        <f>('effectifs salariés'!H24/'effectifs salariés'!$C24)*(Gi!H24-Gi!H$32)</f>
        <v>59.219949373810444</v>
      </c>
      <c r="I24" s="52">
        <f>('effectifs salariés'!I24/'effectifs salariés'!$C24)*(Gi!I24-Gi!I$32)</f>
        <v>-157.67532633325357</v>
      </c>
      <c r="J24" s="52">
        <f>('effectifs salariés'!J24/'effectifs salariés'!$C24)*(Gi!J24-Gi!J$32)</f>
        <v>-89.933985717252952</v>
      </c>
      <c r="K24" s="52">
        <f>('effectifs salariés'!K24/'effectifs salariés'!$C24)*(Gi!K24-Gi!K$32)</f>
        <v>-383.66151880366738</v>
      </c>
      <c r="L24" s="52">
        <f>('effectifs salariés'!L24/'effectifs salariés'!$C24)*(Gi!L24-Gi!L$32)</f>
        <v>-129.40350918314283</v>
      </c>
      <c r="M24" s="52">
        <f>('effectifs salariés'!M24/'effectifs salariés'!$C24)*(Gi!M24-Gi!M$32)</f>
        <v>-30.959639575701082</v>
      </c>
      <c r="N24" s="52">
        <f>('effectifs salariés'!N24/'effectifs salariés'!$C24)*(Gi!N24-Gi!N$32)</f>
        <v>-176.36901383488961</v>
      </c>
      <c r="O24" s="52">
        <f>('effectifs salariés'!O24/'effectifs salariés'!$C24)*(Gi!O24-Gi!O$32)</f>
        <v>-319.79947390755154</v>
      </c>
      <c r="P24" s="52">
        <f>('effectifs salariés'!P24/'effectifs salariés'!$C24)*(Gi!P24-Gi!P$32)</f>
        <v>-36.91525222396578</v>
      </c>
      <c r="Q24" s="52">
        <f>('effectifs salariés'!Q24/'effectifs salariés'!$C24)*(Gi!Q24-Gi!Q$32)</f>
        <v>-350.51569436617802</v>
      </c>
      <c r="R24" s="52">
        <f>('effectifs salariés'!R24/'effectifs salariés'!$C24)*(Gi!R24-Gi!R$32)</f>
        <v>-468.20111647224655</v>
      </c>
      <c r="S24" s="52">
        <f>('effectifs salariés'!S24/'effectifs salariés'!$C24)*(Gi!S24-Gi!S$32)</f>
        <v>-48.362036497229241</v>
      </c>
      <c r="T24" s="73">
        <f t="shared" si="0"/>
        <v>-2219.9935152208313</v>
      </c>
    </row>
    <row r="25" spans="1:20" x14ac:dyDescent="0.35">
      <c r="A25" s="47" t="s">
        <v>75</v>
      </c>
      <c r="B25" s="47" t="s">
        <v>76</v>
      </c>
      <c r="C25" s="52">
        <f>'effectifs salariés'!C25/'effectifs salariés'!$C25</f>
        <v>1</v>
      </c>
      <c r="D25" s="52">
        <f>('effectifs salariés'!D25/'effectifs salariés'!$C25)*(Gi!D25-Gi!D$32)</f>
        <v>-36.786470714820652</v>
      </c>
      <c r="E25" s="52">
        <f>('effectifs salariés'!E25/'effectifs salariés'!$C25)*(Gi!E25-Gi!E$32)</f>
        <v>-63.268377737390566</v>
      </c>
      <c r="F25" s="52">
        <f>('effectifs salariés'!F25/'effectifs salariés'!$C25)*(Gi!F25-Gi!F$32)</f>
        <v>-50.941983407139411</v>
      </c>
      <c r="G25" s="52">
        <f>('effectifs salariés'!G25/'effectifs salariés'!$C25)*(Gi!G25-Gi!G$32)</f>
        <v>-1.0286328997586949</v>
      </c>
      <c r="H25" s="52">
        <f>('effectifs salariés'!H25/'effectifs salariés'!$C25)*(Gi!H25-Gi!H$32)</f>
        <v>359.07132362277605</v>
      </c>
      <c r="I25" s="52">
        <f>('effectifs salariés'!I25/'effectifs salariés'!$C25)*(Gi!I25-Gi!I$32)</f>
        <v>-180.54795439361598</v>
      </c>
      <c r="J25" s="52">
        <f>('effectifs salariés'!J25/'effectifs salariés'!$C25)*(Gi!J25-Gi!J$32)</f>
        <v>-81.101350668843494</v>
      </c>
      <c r="K25" s="52">
        <f>('effectifs salariés'!K25/'effectifs salariés'!$C25)*(Gi!K25-Gi!K$32)</f>
        <v>-393.14223875503961</v>
      </c>
      <c r="L25" s="52">
        <f>('effectifs salariés'!L25/'effectifs salariés'!$C25)*(Gi!L25-Gi!L$32)</f>
        <v>-72.594860298313051</v>
      </c>
      <c r="M25" s="52">
        <f>('effectifs salariés'!M25/'effectifs salariés'!$C25)*(Gi!M25-Gi!M$32)</f>
        <v>-49.680118106708058</v>
      </c>
      <c r="N25" s="52">
        <f>('effectifs salariés'!N25/'effectifs salariés'!$C25)*(Gi!N25-Gi!N$32)</f>
        <v>-192.12867783278713</v>
      </c>
      <c r="O25" s="52">
        <f>('effectifs salariés'!O25/'effectifs salariés'!$C25)*(Gi!O25-Gi!O$32)</f>
        <v>-271.8504238009287</v>
      </c>
      <c r="P25" s="52">
        <f>('effectifs salariés'!P25/'effectifs salariés'!$C25)*(Gi!P25-Gi!P$32)</f>
        <v>-35.391464674094799</v>
      </c>
      <c r="Q25" s="52">
        <f>('effectifs salariés'!Q25/'effectifs salariés'!$C25)*(Gi!Q25-Gi!Q$32)</f>
        <v>-246.88208873703451</v>
      </c>
      <c r="R25" s="52">
        <f>('effectifs salariés'!R25/'effectifs salariés'!$C25)*(Gi!R25-Gi!R$32)</f>
        <v>-556.66244021718353</v>
      </c>
      <c r="S25" s="52">
        <f>('effectifs salariés'!S25/'effectifs salariés'!$C25)*(Gi!S25-Gi!S$32)</f>
        <v>-89.554521680660315</v>
      </c>
      <c r="T25" s="73">
        <f t="shared" si="0"/>
        <v>-1962.4902803015425</v>
      </c>
    </row>
    <row r="26" spans="1:20" x14ac:dyDescent="0.35">
      <c r="A26" s="47" t="s">
        <v>77</v>
      </c>
      <c r="B26" s="47" t="s">
        <v>78</v>
      </c>
      <c r="C26" s="52">
        <f>'effectifs salariés'!C26/'effectifs salariés'!$C26</f>
        <v>1</v>
      </c>
      <c r="D26" s="52">
        <f>('effectifs salariés'!D26/'effectifs salariés'!$C26)*(Gi!D26-Gi!D$32)</f>
        <v>-36.201278442184424</v>
      </c>
      <c r="E26" s="52">
        <f>('effectifs salariés'!E26/'effectifs salariés'!$C26)*(Gi!E26-Gi!E$32)</f>
        <v>-111.06377283902228</v>
      </c>
      <c r="F26" s="52">
        <f>('effectifs salariés'!F26/'effectifs salariés'!$C26)*(Gi!F26-Gi!F$32)</f>
        <v>-66.53403835090063</v>
      </c>
      <c r="G26" s="52">
        <f>('effectifs salariés'!G26/'effectifs salariés'!$C26)*(Gi!G26-Gi!G$32)</f>
        <v>-115.54395757123048</v>
      </c>
      <c r="H26" s="52">
        <f>('effectifs salariés'!H26/'effectifs salariés'!$C26)*(Gi!H26-Gi!H$32)</f>
        <v>-49.205379019776792</v>
      </c>
      <c r="I26" s="52">
        <f>('effectifs salariés'!I26/'effectifs salariés'!$C26)*(Gi!I26-Gi!I$32)</f>
        <v>-484.90711239285309</v>
      </c>
      <c r="J26" s="52">
        <f>('effectifs salariés'!J26/'effectifs salariés'!$C26)*(Gi!J26-Gi!J$32)</f>
        <v>-130.43094001972085</v>
      </c>
      <c r="K26" s="52">
        <f>('effectifs salariés'!K26/'effectifs salariés'!$C26)*(Gi!K26-Gi!K$32)</f>
        <v>-499.78915100417458</v>
      </c>
      <c r="L26" s="52">
        <f>('effectifs salariés'!L26/'effectifs salariés'!$C26)*(Gi!L26-Gi!L$32)</f>
        <v>-287.93711116902381</v>
      </c>
      <c r="M26" s="52">
        <f>('effectifs salariés'!M26/'effectifs salariés'!$C26)*(Gi!M26-Gi!M$32)</f>
        <v>-68.062441335468435</v>
      </c>
      <c r="N26" s="52">
        <f>('effectifs salariés'!N26/'effectifs salariés'!$C26)*(Gi!N26-Gi!N$32)</f>
        <v>-140.46889253821053</v>
      </c>
      <c r="O26" s="52">
        <f>('effectifs salariés'!O26/'effectifs salariés'!$C26)*(Gi!O26-Gi!O$32)</f>
        <v>-283.58228313163585</v>
      </c>
      <c r="P26" s="52">
        <f>('effectifs salariés'!P26/'effectifs salariés'!$C26)*(Gi!P26-Gi!P$32)</f>
        <v>-52.839783601805379</v>
      </c>
      <c r="Q26" s="52">
        <f>('effectifs salariés'!Q26/'effectifs salariés'!$C26)*(Gi!Q26-Gi!Q$32)</f>
        <v>-434.21628365960686</v>
      </c>
      <c r="R26" s="52">
        <f>('effectifs salariés'!R26/'effectifs salariés'!$C26)*(Gi!R26-Gi!R$32)</f>
        <v>-792.71866060652383</v>
      </c>
      <c r="S26" s="52">
        <f>('effectifs salariés'!S26/'effectifs salariés'!$C26)*(Gi!S26-Gi!S$32)</f>
        <v>-74.925993188340854</v>
      </c>
      <c r="T26" s="73">
        <f t="shared" si="0"/>
        <v>-3628.4270788704785</v>
      </c>
    </row>
    <row r="27" spans="1:20" x14ac:dyDescent="0.35">
      <c r="A27" s="47" t="s">
        <v>79</v>
      </c>
      <c r="B27" s="47" t="s">
        <v>80</v>
      </c>
      <c r="C27" s="52">
        <f>'effectifs salariés'!C27/'effectifs salariés'!$C27</f>
        <v>1</v>
      </c>
      <c r="D27" s="52">
        <f>('effectifs salariés'!D27/'effectifs salariés'!$C27)*(Gi!D27-Gi!D$32)</f>
        <v>2.5059156573012911</v>
      </c>
      <c r="E27" s="52">
        <f>('effectifs salariés'!E27/'effectifs salariés'!$C27)*(Gi!E27-Gi!E$32)</f>
        <v>34.036768051598763</v>
      </c>
      <c r="F27" s="52">
        <f>('effectifs salariés'!F27/'effectifs salariés'!$C27)*(Gi!F27-Gi!F$32)</f>
        <v>-6.3997069737101127</v>
      </c>
      <c r="G27" s="52">
        <f>('effectifs salariés'!G27/'effectifs salariés'!$C27)*(Gi!G27-Gi!G$32)</f>
        <v>17.688260782201482</v>
      </c>
      <c r="H27" s="52">
        <f>('effectifs salariés'!H27/'effectifs salariés'!$C27)*(Gi!H27-Gi!H$32)</f>
        <v>-38.934875701034279</v>
      </c>
      <c r="I27" s="52">
        <f>('effectifs salariés'!I27/'effectifs salariés'!$C27)*(Gi!I27-Gi!I$32)</f>
        <v>106.53645420945365</v>
      </c>
      <c r="J27" s="52">
        <f>('effectifs salariés'!J27/'effectifs salariés'!$C27)*(Gi!J27-Gi!J$32)</f>
        <v>31.901494163973403</v>
      </c>
      <c r="K27" s="52">
        <f>('effectifs salariés'!K27/'effectifs salariés'!$C27)*(Gi!K27-Gi!K$32)</f>
        <v>-8.3931114141450838</v>
      </c>
      <c r="L27" s="52">
        <f>('effectifs salariés'!L27/'effectifs salariés'!$C27)*(Gi!L27-Gi!L$32)</f>
        <v>-120.93422514046948</v>
      </c>
      <c r="M27" s="52">
        <f>('effectifs salariés'!M27/'effectifs salariés'!$C27)*(Gi!M27-Gi!M$32)</f>
        <v>-14.05101055048566</v>
      </c>
      <c r="N27" s="52">
        <f>('effectifs salariés'!N27/'effectifs salariés'!$C27)*(Gi!N27-Gi!N$32)</f>
        <v>-140.26055501738151</v>
      </c>
      <c r="O27" s="52">
        <f>('effectifs salariés'!O27/'effectifs salariés'!$C27)*(Gi!O27-Gi!O$32)</f>
        <v>-188.99765798952697</v>
      </c>
      <c r="P27" s="52">
        <f>('effectifs salariés'!P27/'effectifs salariés'!$C27)*(Gi!P27-Gi!P$32)</f>
        <v>-21.155933591226365</v>
      </c>
      <c r="Q27" s="52">
        <f>('effectifs salariés'!Q27/'effectifs salariés'!$C27)*(Gi!Q27-Gi!Q$32)</f>
        <v>-118.58002698009157</v>
      </c>
      <c r="R27" s="52">
        <f>('effectifs salariés'!R27/'effectifs salariés'!$C27)*(Gi!R27-Gi!R$32)</f>
        <v>-246.56553058659537</v>
      </c>
      <c r="S27" s="52">
        <f>('effectifs salariés'!S27/'effectifs salariés'!$C27)*(Gi!S27-Gi!S$32)</f>
        <v>-14.116811355081968</v>
      </c>
      <c r="T27" s="73">
        <f t="shared" si="0"/>
        <v>-725.72055243521982</v>
      </c>
    </row>
    <row r="28" spans="1:20" x14ac:dyDescent="0.35">
      <c r="A28" s="47" t="s">
        <v>81</v>
      </c>
      <c r="B28" s="47" t="s">
        <v>82</v>
      </c>
      <c r="C28" s="52">
        <f>'effectifs salariés'!C28/'effectifs salariés'!$C28</f>
        <v>1</v>
      </c>
      <c r="D28" s="52">
        <f>('effectifs salariés'!D28/'effectifs salariés'!$C28)*(Gi!D28-Gi!D$32)</f>
        <v>-30.448226014835075</v>
      </c>
      <c r="E28" s="52">
        <f>('effectifs salariés'!E28/'effectifs salariés'!$C28)*(Gi!E28-Gi!E$32)</f>
        <v>-159.79786750451834</v>
      </c>
      <c r="F28" s="52">
        <f>('effectifs salariés'!F28/'effectifs salariés'!$C28)*(Gi!F28-Gi!F$32)</f>
        <v>-41.540372053859805</v>
      </c>
      <c r="G28" s="52">
        <f>('effectifs salariés'!G28/'effectifs salariés'!$C28)*(Gi!G28-Gi!G$32)</f>
        <v>-121.22115053943163</v>
      </c>
      <c r="H28" s="52">
        <f>('effectifs salariés'!H28/'effectifs salariés'!$C28)*(Gi!H28-Gi!H$32)</f>
        <v>-82.554042550510644</v>
      </c>
      <c r="I28" s="52">
        <f>('effectifs salariés'!I28/'effectifs salariés'!$C28)*(Gi!I28-Gi!I$32)</f>
        <v>-243.10046462083898</v>
      </c>
      <c r="J28" s="52">
        <f>('effectifs salariés'!J28/'effectifs salariés'!$C28)*(Gi!J28-Gi!J$32)</f>
        <v>-262.1545678077461</v>
      </c>
      <c r="K28" s="52">
        <f>('effectifs salariés'!K28/'effectifs salariés'!$C28)*(Gi!K28-Gi!K$32)</f>
        <v>-509.17182161191829</v>
      </c>
      <c r="L28" s="52">
        <f>('effectifs salariés'!L28/'effectifs salariés'!$C28)*(Gi!L28-Gi!L$32)</f>
        <v>-96.310334669893692</v>
      </c>
      <c r="M28" s="52">
        <f>('effectifs salariés'!M28/'effectifs salariés'!$C28)*(Gi!M28-Gi!M$32)</f>
        <v>-68.706931854533138</v>
      </c>
      <c r="N28" s="52">
        <f>('effectifs salariés'!N28/'effectifs salariés'!$C28)*(Gi!N28-Gi!N$32)</f>
        <v>-154.31044021180492</v>
      </c>
      <c r="O28" s="52">
        <f>('effectifs salariés'!O28/'effectifs salariés'!$C28)*(Gi!O28-Gi!O$32)</f>
        <v>-291.71660020138671</v>
      </c>
      <c r="P28" s="52">
        <f>('effectifs salariés'!P28/'effectifs salariés'!$C28)*(Gi!P28-Gi!P$32)</f>
        <v>-31.444360395017796</v>
      </c>
      <c r="Q28" s="52">
        <f>('effectifs salariés'!Q28/'effectifs salariés'!$C28)*(Gi!Q28-Gi!Q$32)</f>
        <v>-337.83238175662626</v>
      </c>
      <c r="R28" s="52">
        <f>('effectifs salariés'!R28/'effectifs salariés'!$C28)*(Gi!R28-Gi!R$32)</f>
        <v>-533.81321329659374</v>
      </c>
      <c r="S28" s="52">
        <f>('effectifs salariés'!S28/'effectifs salariés'!$C28)*(Gi!S28-Gi!S$32)</f>
        <v>-114.09204748638265</v>
      </c>
      <c r="T28" s="73">
        <f t="shared" si="0"/>
        <v>-3078.2148225758983</v>
      </c>
    </row>
    <row r="29" spans="1:20" x14ac:dyDescent="0.35">
      <c r="A29" s="47" t="s">
        <v>83</v>
      </c>
      <c r="B29" s="47" t="s">
        <v>84</v>
      </c>
      <c r="C29" s="52">
        <f>'effectifs salariés'!C29/'effectifs salariés'!$C29</f>
        <v>1</v>
      </c>
      <c r="D29" s="52">
        <f>('effectifs salariés'!D29/'effectifs salariés'!$C29)*(Gi!D29-Gi!D$32)</f>
        <v>-39.12143900640514</v>
      </c>
      <c r="E29" s="52">
        <f>('effectifs salariés'!E29/'effectifs salariés'!$C29)*(Gi!E29-Gi!E$32)</f>
        <v>-89.006061316177494</v>
      </c>
      <c r="F29" s="52">
        <f>('effectifs salariés'!F29/'effectifs salariés'!$C29)*(Gi!F29-Gi!F$32)</f>
        <v>-34.227236811179893</v>
      </c>
      <c r="G29" s="52">
        <f>('effectifs salariés'!G29/'effectifs salariés'!$C29)*(Gi!G29-Gi!G$32)</f>
        <v>-30.605456065235778</v>
      </c>
      <c r="H29" s="52">
        <f>('effectifs salariés'!H29/'effectifs salariés'!$C29)*(Gi!H29-Gi!H$32)</f>
        <v>-26.216650161891625</v>
      </c>
      <c r="I29" s="52">
        <f>('effectifs salariés'!I29/'effectifs salariés'!$C29)*(Gi!I29-Gi!I$32)</f>
        <v>-16.6746612691271</v>
      </c>
      <c r="J29" s="52">
        <f>('effectifs salariés'!J29/'effectifs salariés'!$C29)*(Gi!J29-Gi!J$32)</f>
        <v>-203.57938769649118</v>
      </c>
      <c r="K29" s="52">
        <f>('effectifs salariés'!K29/'effectifs salariés'!$C29)*(Gi!K29-Gi!K$32)</f>
        <v>-475.39455356341495</v>
      </c>
      <c r="L29" s="52">
        <f>('effectifs salariés'!L29/'effectifs salariés'!$C29)*(Gi!L29-Gi!L$32)</f>
        <v>-186.46691444744053</v>
      </c>
      <c r="M29" s="52">
        <f>('effectifs salariés'!M29/'effectifs salariés'!$C29)*(Gi!M29-Gi!M$32)</f>
        <v>-78.098724910830512</v>
      </c>
      <c r="N29" s="52">
        <f>('effectifs salariés'!N29/'effectifs salariés'!$C29)*(Gi!N29-Gi!N$32)</f>
        <v>-158.54909944380512</v>
      </c>
      <c r="O29" s="52">
        <f>('effectifs salariés'!O29/'effectifs salariés'!$C29)*(Gi!O29-Gi!O$32)</f>
        <v>-322.26821542063908</v>
      </c>
      <c r="P29" s="52">
        <f>('effectifs salariés'!P29/'effectifs salariés'!$C29)*(Gi!P29-Gi!P$32)</f>
        <v>-52.702724986773021</v>
      </c>
      <c r="Q29" s="52">
        <f>('effectifs salariés'!Q29/'effectifs salariés'!$C29)*(Gi!Q29-Gi!Q$32)</f>
        <v>-493.74825164101634</v>
      </c>
      <c r="R29" s="52">
        <f>('effectifs salariés'!R29/'effectifs salariés'!$C29)*(Gi!R29-Gi!R$32)</f>
        <v>-605.2969169318003</v>
      </c>
      <c r="S29" s="52">
        <f>('effectifs salariés'!S29/'effectifs salariés'!$C29)*(Gi!S29-Gi!S$32)</f>
        <v>-123.72945928719031</v>
      </c>
      <c r="T29" s="73">
        <f t="shared" si="0"/>
        <v>-2935.6857529594186</v>
      </c>
    </row>
    <row r="30" spans="1:20" x14ac:dyDescent="0.35">
      <c r="A30" s="47" t="s">
        <v>85</v>
      </c>
      <c r="B30" s="47" t="s">
        <v>86</v>
      </c>
      <c r="C30" s="52">
        <f>'effectifs salariés'!C30/'effectifs salariés'!$C30</f>
        <v>1</v>
      </c>
      <c r="D30" s="52">
        <f>('effectifs salariés'!D30/'effectifs salariés'!$C30)*(Gi!D30-Gi!D$32)</f>
        <v>10.567358138356433</v>
      </c>
      <c r="E30" s="52">
        <f>('effectifs salariés'!E30/'effectifs salariés'!$C30)*(Gi!E30-Gi!E$32)</f>
        <v>23.798250370668338</v>
      </c>
      <c r="F30" s="52">
        <f>('effectifs salariés'!F30/'effectifs salariés'!$C30)*(Gi!F30-Gi!F$32)</f>
        <v>-2.8185668777180046</v>
      </c>
      <c r="G30" s="52">
        <f>('effectifs salariés'!G30/'effectifs salariés'!$C30)*(Gi!G30-Gi!G$32)</f>
        <v>63.788582610975688</v>
      </c>
      <c r="H30" s="52">
        <f>('effectifs salariés'!H30/'effectifs salariés'!$C30)*(Gi!H30-Gi!H$32)</f>
        <v>104.66518990483294</v>
      </c>
      <c r="I30" s="52">
        <f>('effectifs salariés'!I30/'effectifs salariés'!$C30)*(Gi!I30-Gi!I$32)</f>
        <v>59.029800006879427</v>
      </c>
      <c r="J30" s="52">
        <f>('effectifs salariés'!J30/'effectifs salariés'!$C30)*(Gi!J30-Gi!J$32)</f>
        <v>-47.916498115379852</v>
      </c>
      <c r="K30" s="52">
        <f>('effectifs salariés'!K30/'effectifs salariés'!$C30)*(Gi!K30-Gi!K$32)</f>
        <v>-285.80640940250606</v>
      </c>
      <c r="L30" s="52">
        <f>('effectifs salariés'!L30/'effectifs salariés'!$C30)*(Gi!L30-Gi!L$32)</f>
        <v>-18.457140826426606</v>
      </c>
      <c r="M30" s="52">
        <f>('effectifs salariés'!M30/'effectifs salariés'!$C30)*(Gi!M30-Gi!M$32)</f>
        <v>12.801015147652771</v>
      </c>
      <c r="N30" s="52">
        <f>('effectifs salariés'!N30/'effectifs salariés'!$C30)*(Gi!N30-Gi!N$32)</f>
        <v>-94.577333331763896</v>
      </c>
      <c r="O30" s="52">
        <f>('effectifs salariés'!O30/'effectifs salariés'!$C30)*(Gi!O30-Gi!O$32)</f>
        <v>-255.73890575083189</v>
      </c>
      <c r="P30" s="52">
        <f>('effectifs salariés'!P30/'effectifs salariés'!$C30)*(Gi!P30-Gi!P$32)</f>
        <v>-37.635375233707492</v>
      </c>
      <c r="Q30" s="52">
        <f>('effectifs salariés'!Q30/'effectifs salariés'!$C30)*(Gi!Q30-Gi!Q$32)</f>
        <v>-486.98863621083183</v>
      </c>
      <c r="R30" s="52">
        <f>('effectifs salariés'!R30/'effectifs salariés'!$C30)*(Gi!R30-Gi!R$32)</f>
        <v>1.9620513873468819</v>
      </c>
      <c r="S30" s="52">
        <f>('effectifs salariés'!S30/'effectifs salariés'!$C30)*(Gi!S30-Gi!S$32)</f>
        <v>-61.502631596288815</v>
      </c>
      <c r="T30" s="73">
        <f t="shared" si="0"/>
        <v>-1014.829249778742</v>
      </c>
    </row>
    <row r="31" spans="1:20" x14ac:dyDescent="0.35">
      <c r="A31" s="47" t="s">
        <v>87</v>
      </c>
      <c r="B31" s="47" t="s">
        <v>88</v>
      </c>
      <c r="C31" s="52">
        <f>'effectifs salariés'!C31/'effectifs salariés'!$C31</f>
        <v>1</v>
      </c>
      <c r="D31" s="52">
        <f>('effectifs salariés'!D31/'effectifs salariés'!$C31)*(Gi!D31-Gi!D$32)</f>
        <v>-68.516527619184416</v>
      </c>
      <c r="E31" s="52">
        <f>('effectifs salariés'!E31/'effectifs salariés'!$C31)*(Gi!E31-Gi!E$32)</f>
        <v>-58.559775408981203</v>
      </c>
      <c r="F31" s="52">
        <f>('effectifs salariés'!F31/'effectifs salariés'!$C31)*(Gi!F31-Gi!F$32)</f>
        <v>-60.156152880761219</v>
      </c>
      <c r="G31" s="52">
        <f>('effectifs salariés'!G31/'effectifs salariés'!$C31)*(Gi!G31-Gi!G$32)</f>
        <v>-28.182842694550143</v>
      </c>
      <c r="H31" s="52">
        <f>('effectifs salariés'!H31/'effectifs salariés'!$C31)*(Gi!H31-Gi!H$32)</f>
        <v>-15.705968327314272</v>
      </c>
      <c r="I31" s="52">
        <f>('effectifs salariés'!I31/'effectifs salariés'!$C31)*(Gi!I31-Gi!I$32)</f>
        <v>-149.70317387495552</v>
      </c>
      <c r="J31" s="52">
        <f>('effectifs salariés'!J31/'effectifs salariés'!$C31)*(Gi!J31-Gi!J$32)</f>
        <v>-416.30481326291869</v>
      </c>
      <c r="K31" s="52">
        <f>('effectifs salariés'!K31/'effectifs salariés'!$C31)*(Gi!K31-Gi!K$32)</f>
        <v>-515.08330409389464</v>
      </c>
      <c r="L31" s="52">
        <f>('effectifs salariés'!L31/'effectifs salariés'!$C31)*(Gi!L31-Gi!L$32)</f>
        <v>23.091268819352688</v>
      </c>
      <c r="M31" s="52">
        <f>('effectifs salariés'!M31/'effectifs salariés'!$C31)*(Gi!M31-Gi!M$32)</f>
        <v>9.8019947407496062</v>
      </c>
      <c r="N31" s="52">
        <f>('effectifs salariés'!N31/'effectifs salariés'!$C31)*(Gi!N31-Gi!N$32)</f>
        <v>-221.42920709386684</v>
      </c>
      <c r="O31" s="52">
        <f>('effectifs salariés'!O31/'effectifs salariés'!$C31)*(Gi!O31-Gi!O$32)</f>
        <v>-212.54321997478235</v>
      </c>
      <c r="P31" s="52">
        <f>('effectifs salariés'!P31/'effectifs salariés'!$C31)*(Gi!P31-Gi!P$32)</f>
        <v>-61.015181271067725</v>
      </c>
      <c r="Q31" s="52">
        <f>('effectifs salariés'!Q31/'effectifs salariés'!$C31)*(Gi!Q31-Gi!Q$32)</f>
        <v>-843.38784782921186</v>
      </c>
      <c r="R31" s="52">
        <f>('effectifs salariés'!R31/'effectifs salariés'!$C31)*(Gi!R31-Gi!R$32)</f>
        <v>225.75331186212958</v>
      </c>
      <c r="S31" s="52">
        <f>('effectifs salariés'!S31/'effectifs salariés'!$C31)*(Gi!S31-Gi!S$32)</f>
        <v>-98.62524273403406</v>
      </c>
      <c r="T31" s="73">
        <f t="shared" si="0"/>
        <v>-2490.5666816432908</v>
      </c>
    </row>
    <row r="32" spans="1:20" x14ac:dyDescent="0.35">
      <c r="A32" s="48"/>
      <c r="B32" s="49" t="s">
        <v>89</v>
      </c>
      <c r="C32" s="52">
        <f>'effectifs salariés'!C32/'effectifs salariés'!$C32</f>
        <v>1</v>
      </c>
      <c r="D32" s="52">
        <f>('effectifs salariés'!D32/'effectifs salariés'!$C32)*(Gi!D32-Gi!D$32)</f>
        <v>0</v>
      </c>
      <c r="E32" s="52">
        <f>('effectifs salariés'!E32/'effectifs salariés'!$C32)*(Gi!E32-Gi!E$32)</f>
        <v>0</v>
      </c>
      <c r="F32" s="52">
        <f>('effectifs salariés'!F32/'effectifs salariés'!$C32)*(Gi!F32-Gi!F$32)</f>
        <v>0</v>
      </c>
      <c r="G32" s="52">
        <f>('effectifs salariés'!G32/'effectifs salariés'!$C32)*(Gi!G32-Gi!G$32)</f>
        <v>0</v>
      </c>
      <c r="H32" s="52">
        <f>('effectifs salariés'!H32/'effectifs salariés'!$C32)*(Gi!H32-Gi!H$32)</f>
        <v>0</v>
      </c>
      <c r="I32" s="52">
        <f>('effectifs salariés'!I32/'effectifs salariés'!$C32)*(Gi!I32-Gi!I$32)</f>
        <v>0</v>
      </c>
      <c r="J32" s="52">
        <f>('effectifs salariés'!J32/'effectifs salariés'!$C32)*(Gi!J32-Gi!J$32)</f>
        <v>0</v>
      </c>
      <c r="K32" s="52">
        <f>('effectifs salariés'!K32/'effectifs salariés'!$C32)*(Gi!K32-Gi!K$32)</f>
        <v>0</v>
      </c>
      <c r="L32" s="52">
        <f>('effectifs salariés'!L32/'effectifs salariés'!$C32)*(Gi!L32-Gi!L$32)</f>
        <v>0</v>
      </c>
      <c r="M32" s="52">
        <f>('effectifs salariés'!M32/'effectifs salariés'!$C32)*(Gi!M32-Gi!M$32)</f>
        <v>0</v>
      </c>
      <c r="N32" s="52">
        <f>('effectifs salariés'!N32/'effectifs salariés'!$C32)*(Gi!N32-Gi!N$32)</f>
        <v>0</v>
      </c>
      <c r="O32" s="52">
        <f>('effectifs salariés'!O32/'effectifs salariés'!$C32)*(Gi!O32-Gi!O$32)</f>
        <v>0</v>
      </c>
      <c r="P32" s="52">
        <f>('effectifs salariés'!P32/'effectifs salariés'!$C32)*(Gi!P32-Gi!P$32)</f>
        <v>0</v>
      </c>
      <c r="Q32" s="52">
        <f>('effectifs salariés'!Q32/'effectifs salariés'!$C32)*(Gi!Q32-Gi!Q$32)</f>
        <v>0</v>
      </c>
      <c r="R32" s="52">
        <f>('effectifs salariés'!R32/'effectifs salariés'!$C32)*(Gi!R32-Gi!R$32)</f>
        <v>0</v>
      </c>
      <c r="S32" s="52">
        <f>('effectifs salariés'!S32/'effectifs salariés'!$C32)*(Gi!S32-Gi!S$32)</f>
        <v>0</v>
      </c>
      <c r="T32" s="73">
        <f t="shared" si="0"/>
        <v>0</v>
      </c>
    </row>
    <row r="2381" spans="3:3" x14ac:dyDescent="0.35">
      <c r="C2381" s="51"/>
    </row>
  </sheetData>
  <mergeCells count="20">
    <mergeCell ref="L7:L8"/>
    <mergeCell ref="M7:M8"/>
    <mergeCell ref="N7:N8"/>
    <mergeCell ref="O7:O8"/>
    <mergeCell ref="A6:A8"/>
    <mergeCell ref="B6:B8"/>
    <mergeCell ref="C6:S6"/>
    <mergeCell ref="C7:C8"/>
    <mergeCell ref="D7:D8"/>
    <mergeCell ref="E7:E8"/>
    <mergeCell ref="F7:F8"/>
    <mergeCell ref="G7:G8"/>
    <mergeCell ref="H7:H8"/>
    <mergeCell ref="I7:I8"/>
    <mergeCell ref="P7:P8"/>
    <mergeCell ref="Q7:Q8"/>
    <mergeCell ref="R7:R8"/>
    <mergeCell ref="S7:S8"/>
    <mergeCell ref="J7:J8"/>
    <mergeCell ref="K7:K8"/>
  </mergeCells>
  <conditionalFormatting sqref="C9:S32 T9:T33">
    <cfRule type="cellIs" dxfId="1" priority="2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1"/>
  <sheetViews>
    <sheetView tabSelected="1" workbookViewId="0">
      <selection activeCell="E9" sqref="E9:F31"/>
    </sheetView>
  </sheetViews>
  <sheetFormatPr baseColWidth="10" defaultRowHeight="14.5" x14ac:dyDescent="0.35"/>
  <cols>
    <col min="2" max="2" width="20.7265625" customWidth="1"/>
    <col min="3" max="3" width="15.7265625" customWidth="1"/>
    <col min="4" max="4" width="10.90625" style="53"/>
  </cols>
  <sheetData>
    <row r="1" spans="1:7" x14ac:dyDescent="0.35">
      <c r="A1" s="1" t="s">
        <v>90</v>
      </c>
      <c r="B1" s="2"/>
      <c r="C1" s="2"/>
    </row>
    <row r="2" spans="1:7" x14ac:dyDescent="0.35">
      <c r="A2" s="6" t="s">
        <v>1</v>
      </c>
      <c r="B2" s="2"/>
    </row>
    <row r="3" spans="1:7" x14ac:dyDescent="0.35">
      <c r="A3" s="9" t="s">
        <v>2</v>
      </c>
      <c r="B3" s="2"/>
    </row>
    <row r="4" spans="1:7" x14ac:dyDescent="0.35">
      <c r="A4" s="11" t="s">
        <v>3</v>
      </c>
      <c r="B4" s="12"/>
      <c r="C4" s="12"/>
    </row>
    <row r="5" spans="1:7" x14ac:dyDescent="0.35">
      <c r="A5" s="13" t="s">
        <v>4</v>
      </c>
      <c r="B5" s="14" t="s">
        <v>5</v>
      </c>
    </row>
    <row r="6" spans="1:7" x14ac:dyDescent="0.35">
      <c r="A6" s="54" t="s">
        <v>6</v>
      </c>
      <c r="B6" s="55" t="s">
        <v>7</v>
      </c>
    </row>
    <row r="7" spans="1:7" x14ac:dyDescent="0.35">
      <c r="A7" s="54"/>
      <c r="B7" s="55"/>
      <c r="C7" s="59" t="s">
        <v>9</v>
      </c>
    </row>
    <row r="8" spans="1:7" x14ac:dyDescent="0.35">
      <c r="A8" s="54"/>
      <c r="B8" s="55"/>
      <c r="C8" s="60"/>
    </row>
    <row r="9" spans="1:7" x14ac:dyDescent="0.35">
      <c r="A9" s="24" t="s">
        <v>26</v>
      </c>
      <c r="B9" s="24" t="s">
        <v>27</v>
      </c>
      <c r="C9" s="25" t="s">
        <v>92</v>
      </c>
      <c r="D9" s="53" t="s">
        <v>113</v>
      </c>
      <c r="E9" t="s">
        <v>109</v>
      </c>
      <c r="F9" t="s">
        <v>110</v>
      </c>
      <c r="G9" t="s">
        <v>111</v>
      </c>
    </row>
    <row r="10" spans="1:7" x14ac:dyDescent="0.35">
      <c r="A10" s="47" t="s">
        <v>45</v>
      </c>
      <c r="B10" s="47" t="s">
        <v>46</v>
      </c>
      <c r="C10" s="45">
        <f>rémunérations!C10/'effectifs salariés'!C10</f>
        <v>40552.198391399681</v>
      </c>
      <c r="D10" s="53">
        <f>C10-C$32</f>
        <v>8231.1632812137905</v>
      </c>
      <c r="E10" s="53">
        <v>1639.841881507889</v>
      </c>
      <c r="F10" s="53">
        <v>6591.3213997058983</v>
      </c>
      <c r="G10" s="53">
        <f>E10+F10</f>
        <v>8231.1632812137868</v>
      </c>
    </row>
    <row r="11" spans="1:7" x14ac:dyDescent="0.35">
      <c r="A11" s="47" t="s">
        <v>47</v>
      </c>
      <c r="B11" s="47" t="s">
        <v>48</v>
      </c>
      <c r="C11" s="45">
        <f>rémunérations!C11/'effectifs salariés'!C11</f>
        <v>28973.137943659982</v>
      </c>
      <c r="D11" s="53">
        <f>C11-C$32</f>
        <v>-3347.8971665259087</v>
      </c>
      <c r="E11" s="53">
        <v>-952.7538565459073</v>
      </c>
      <c r="F11" s="53">
        <v>-2395.1433099800024</v>
      </c>
      <c r="G11" s="53">
        <f t="shared" ref="G11:G32" si="0">E11+F11</f>
        <v>-3347.8971665259096</v>
      </c>
    </row>
    <row r="12" spans="1:7" x14ac:dyDescent="0.35">
      <c r="A12" s="47" t="s">
        <v>49</v>
      </c>
      <c r="B12" s="47" t="s">
        <v>50</v>
      </c>
      <c r="C12" s="45">
        <f>rémunérations!C12/'effectifs salariés'!C12</f>
        <v>28925.845037360628</v>
      </c>
      <c r="D12" s="53">
        <f>C12-C$32</f>
        <v>-3395.1900728252622</v>
      </c>
      <c r="E12" s="53">
        <v>-753.52050251874311</v>
      </c>
      <c r="F12" s="53">
        <v>-2641.6695703065175</v>
      </c>
      <c r="G12" s="53">
        <f t="shared" si="0"/>
        <v>-3395.1900728252604</v>
      </c>
    </row>
    <row r="13" spans="1:7" x14ac:dyDescent="0.35">
      <c r="A13" s="47" t="s">
        <v>51</v>
      </c>
      <c r="B13" s="47" t="s">
        <v>52</v>
      </c>
      <c r="C13" s="45">
        <f>rémunérations!C13/'effectifs salariés'!C13</f>
        <v>30300.936402532458</v>
      </c>
      <c r="D13" s="53">
        <f>C13-C$32</f>
        <v>-2020.0987076534329</v>
      </c>
      <c r="E13" s="53">
        <v>-184.28644907413002</v>
      </c>
      <c r="F13" s="53">
        <v>-1835.8122585793051</v>
      </c>
      <c r="G13" s="53">
        <f t="shared" si="0"/>
        <v>-2020.0987076534352</v>
      </c>
    </row>
    <row r="14" spans="1:7" x14ac:dyDescent="0.35">
      <c r="A14" s="47" t="s">
        <v>53</v>
      </c>
      <c r="B14" s="47" t="s">
        <v>54</v>
      </c>
      <c r="C14" s="45">
        <f>rémunérations!C14/'effectifs salariés'!C14</f>
        <v>29376.582615278607</v>
      </c>
      <c r="D14" s="53">
        <f>C14-C$32</f>
        <v>-2944.4524949072838</v>
      </c>
      <c r="E14" s="53">
        <v>-241.41980173197484</v>
      </c>
      <c r="F14" s="53">
        <v>-2703.0326931753107</v>
      </c>
      <c r="G14" s="53">
        <f t="shared" si="0"/>
        <v>-2944.4524949072857</v>
      </c>
    </row>
    <row r="15" spans="1:7" x14ac:dyDescent="0.35">
      <c r="A15" s="47" t="s">
        <v>55</v>
      </c>
      <c r="B15" s="47" t="s">
        <v>56</v>
      </c>
      <c r="C15" s="45">
        <f>rémunérations!C15/'effectifs salariés'!C15</f>
        <v>28071.262383915306</v>
      </c>
      <c r="D15" s="53">
        <f>C15-C$32</f>
        <v>-4249.7727262705848</v>
      </c>
      <c r="E15" s="53">
        <v>-1038.422717905629</v>
      </c>
      <c r="F15" s="53">
        <v>-3211.3500083649565</v>
      </c>
      <c r="G15" s="53">
        <f t="shared" si="0"/>
        <v>-4249.7727262705857</v>
      </c>
    </row>
    <row r="16" spans="1:7" x14ac:dyDescent="0.35">
      <c r="A16" s="47" t="s">
        <v>57</v>
      </c>
      <c r="B16" s="47" t="s">
        <v>58</v>
      </c>
      <c r="C16" s="45">
        <f>rémunérations!C16/'effectifs salariés'!C16</f>
        <v>28729.572102279926</v>
      </c>
      <c r="D16" s="53">
        <f>C16-C$32</f>
        <v>-3591.4630079059643</v>
      </c>
      <c r="E16" s="53">
        <v>-852.24496360299895</v>
      </c>
      <c r="F16" s="53">
        <v>-2739.2180443029674</v>
      </c>
      <c r="G16" s="53">
        <f t="shared" si="0"/>
        <v>-3591.4630079059662</v>
      </c>
    </row>
    <row r="17" spans="1:7" x14ac:dyDescent="0.35">
      <c r="A17" s="47" t="s">
        <v>59</v>
      </c>
      <c r="B17" s="47" t="s">
        <v>60</v>
      </c>
      <c r="C17" s="45">
        <f>rémunérations!C17/'effectifs salariés'!C17</f>
        <v>29692.213028518549</v>
      </c>
      <c r="D17" s="53">
        <f>C17-C$32</f>
        <v>-2628.822081667342</v>
      </c>
      <c r="E17" s="53">
        <v>-356.5141828133319</v>
      </c>
      <c r="F17" s="53">
        <v>-2272.3078988540083</v>
      </c>
      <c r="G17" s="53">
        <f t="shared" si="0"/>
        <v>-2628.8220816673402</v>
      </c>
    </row>
    <row r="18" spans="1:7" x14ac:dyDescent="0.35">
      <c r="A18" s="47" t="s">
        <v>61</v>
      </c>
      <c r="B18" s="47" t="s">
        <v>62</v>
      </c>
      <c r="C18" s="45">
        <f>rémunérations!C18/'effectifs salariés'!C18</f>
        <v>29307.209352578291</v>
      </c>
      <c r="D18" s="53">
        <f>C18-C$32</f>
        <v>-3013.8257576075994</v>
      </c>
      <c r="E18" s="53">
        <v>-587.73831404758016</v>
      </c>
      <c r="F18" s="53">
        <v>-2426.0874435600176</v>
      </c>
      <c r="G18" s="53">
        <f t="shared" si="0"/>
        <v>-3013.8257576075976</v>
      </c>
    </row>
    <row r="19" spans="1:7" x14ac:dyDescent="0.35">
      <c r="A19" s="47" t="s">
        <v>63</v>
      </c>
      <c r="B19" s="47" t="s">
        <v>64</v>
      </c>
      <c r="C19" s="45">
        <f>rémunérations!C19/'effectifs salariés'!C19</f>
        <v>31083.40044118795</v>
      </c>
      <c r="D19" s="53">
        <f>C19-C$32</f>
        <v>-1237.63466899794</v>
      </c>
      <c r="E19" s="53">
        <v>-103.50860313511518</v>
      </c>
      <c r="F19" s="53">
        <v>-1134.1260658628241</v>
      </c>
      <c r="G19" s="53">
        <f t="shared" si="0"/>
        <v>-1237.6346689979393</v>
      </c>
    </row>
    <row r="20" spans="1:7" x14ac:dyDescent="0.35">
      <c r="A20" s="47" t="s">
        <v>65</v>
      </c>
      <c r="B20" s="47" t="s">
        <v>66</v>
      </c>
      <c r="C20" s="45">
        <f>rémunérations!C20/'effectifs salariés'!C20</f>
        <v>29232.906371482175</v>
      </c>
      <c r="D20" s="53">
        <f>C20-C$32</f>
        <v>-3088.1287387037155</v>
      </c>
      <c r="E20" s="53">
        <v>-109.5714902005985</v>
      </c>
      <c r="F20" s="53">
        <v>-2978.5572485031162</v>
      </c>
      <c r="G20" s="53">
        <f t="shared" si="0"/>
        <v>-3088.1287387037146</v>
      </c>
    </row>
    <row r="21" spans="1:7" x14ac:dyDescent="0.35">
      <c r="A21" s="47" t="s">
        <v>67</v>
      </c>
      <c r="B21" s="47" t="s">
        <v>68</v>
      </c>
      <c r="C21" s="45">
        <f>rémunérations!C21/'effectifs salariés'!C21</f>
        <v>29286.778978232665</v>
      </c>
      <c r="D21" s="53">
        <f>C21-C$32</f>
        <v>-3034.2561319532251</v>
      </c>
      <c r="E21" s="53">
        <v>-304.27481145894183</v>
      </c>
      <c r="F21" s="53">
        <v>-2729.9813204942852</v>
      </c>
      <c r="G21" s="53">
        <f t="shared" si="0"/>
        <v>-3034.2561319532269</v>
      </c>
    </row>
    <row r="22" spans="1:7" x14ac:dyDescent="0.35">
      <c r="A22" s="47" t="s">
        <v>69</v>
      </c>
      <c r="B22" s="47" t="s">
        <v>70</v>
      </c>
      <c r="C22" s="45">
        <f>rémunérations!C22/'effectifs salariés'!C22</f>
        <v>28895.710841438944</v>
      </c>
      <c r="D22" s="53">
        <f>C22-C$32</f>
        <v>-3425.3242687469465</v>
      </c>
      <c r="E22" s="53">
        <v>-931.05822867562938</v>
      </c>
      <c r="F22" s="53">
        <v>-2494.2660400713157</v>
      </c>
      <c r="G22" s="53">
        <f t="shared" si="0"/>
        <v>-3425.3242687469451</v>
      </c>
    </row>
    <row r="23" spans="1:7" x14ac:dyDescent="0.35">
      <c r="A23" s="47" t="s">
        <v>71</v>
      </c>
      <c r="B23" s="47" t="s">
        <v>72</v>
      </c>
      <c r="C23" s="45">
        <f>rémunérations!C23/'effectifs salariés'!C23</f>
        <v>27538.774019446359</v>
      </c>
      <c r="D23" s="53">
        <f>C23-C$32</f>
        <v>-4782.2610907395319</v>
      </c>
      <c r="E23" s="53">
        <v>-643.12542694458784</v>
      </c>
      <c r="F23" s="53">
        <v>-4139.1356637949457</v>
      </c>
      <c r="G23" s="53">
        <f t="shared" si="0"/>
        <v>-4782.2610907395338</v>
      </c>
    </row>
    <row r="24" spans="1:7" x14ac:dyDescent="0.35">
      <c r="A24" s="47" t="s">
        <v>73</v>
      </c>
      <c r="B24" s="47" t="s">
        <v>74</v>
      </c>
      <c r="C24" s="45">
        <f>rémunérations!C24/'effectifs salariés'!C24</f>
        <v>29280.57811922094</v>
      </c>
      <c r="D24" s="53">
        <f>C24-C$32</f>
        <v>-3040.4569909649508</v>
      </c>
      <c r="E24" s="53">
        <v>-820.46347574411766</v>
      </c>
      <c r="F24" s="53">
        <v>-2219.9935152208313</v>
      </c>
      <c r="G24" s="53">
        <f t="shared" si="0"/>
        <v>-3040.456990964949</v>
      </c>
    </row>
    <row r="25" spans="1:7" x14ac:dyDescent="0.35">
      <c r="A25" s="47" t="s">
        <v>75</v>
      </c>
      <c r="B25" s="47" t="s">
        <v>76</v>
      </c>
      <c r="C25" s="45">
        <f>rémunérations!C25/'effectifs salariés'!C25</f>
        <v>30150.095510784293</v>
      </c>
      <c r="D25" s="53">
        <f>C25-C$32</f>
        <v>-2170.9395994015977</v>
      </c>
      <c r="E25" s="53">
        <v>-208.44931910005405</v>
      </c>
      <c r="F25" s="53">
        <v>-1962.4902803015425</v>
      </c>
      <c r="G25" s="53">
        <f t="shared" si="0"/>
        <v>-2170.9395994015968</v>
      </c>
    </row>
    <row r="26" spans="1:7" x14ac:dyDescent="0.35">
      <c r="A26" s="47" t="s">
        <v>77</v>
      </c>
      <c r="B26" s="47" t="s">
        <v>78</v>
      </c>
      <c r="C26" s="45">
        <f>rémunérations!C26/'effectifs salariés'!C26</f>
        <v>27636.962611517392</v>
      </c>
      <c r="D26" s="53">
        <f>C26-C$32</f>
        <v>-4684.0724986684982</v>
      </c>
      <c r="E26" s="53">
        <v>-1055.645419798019</v>
      </c>
      <c r="F26" s="53">
        <v>-3628.4270788704785</v>
      </c>
      <c r="G26" s="53">
        <f t="shared" si="0"/>
        <v>-4684.0724986684972</v>
      </c>
    </row>
    <row r="27" spans="1:7" x14ac:dyDescent="0.35">
      <c r="A27" s="47" t="s">
        <v>79</v>
      </c>
      <c r="B27" s="47" t="s">
        <v>80</v>
      </c>
      <c r="C27" s="45">
        <f>rémunérations!C27/'effectifs salariés'!C27</f>
        <v>31639.404884451709</v>
      </c>
      <c r="D27" s="53">
        <f>C27-C$32</f>
        <v>-681.63022573418129</v>
      </c>
      <c r="E27" s="53">
        <v>44.090326701038293</v>
      </c>
      <c r="F27" s="53">
        <v>-725.72055243521982</v>
      </c>
      <c r="G27" s="53">
        <f t="shared" si="0"/>
        <v>-681.63022573418152</v>
      </c>
    </row>
    <row r="28" spans="1:7" x14ac:dyDescent="0.35">
      <c r="A28" s="47" t="s">
        <v>81</v>
      </c>
      <c r="B28" s="47" t="s">
        <v>82</v>
      </c>
      <c r="C28" s="45">
        <f>rémunérations!C28/'effectifs salariés'!C28</f>
        <v>28372.12603026539</v>
      </c>
      <c r="D28" s="53">
        <f>C28-C$32</f>
        <v>-3948.9090799205005</v>
      </c>
      <c r="E28" s="53">
        <v>-870.69425734460526</v>
      </c>
      <c r="F28" s="53">
        <v>-3078.2148225758983</v>
      </c>
      <c r="G28" s="53">
        <f t="shared" si="0"/>
        <v>-3948.9090799205037</v>
      </c>
    </row>
    <row r="29" spans="1:7" x14ac:dyDescent="0.35">
      <c r="A29" s="47" t="s">
        <v>83</v>
      </c>
      <c r="B29" s="47" t="s">
        <v>84</v>
      </c>
      <c r="C29" s="45">
        <f>rémunérations!C29/'effectifs salariés'!C29</f>
        <v>28038.273786449739</v>
      </c>
      <c r="D29" s="53">
        <f>C29-C$32</f>
        <v>-4282.7613237361511</v>
      </c>
      <c r="E29" s="53">
        <v>-1347.075570776733</v>
      </c>
      <c r="F29" s="53">
        <v>-2935.6857529594186</v>
      </c>
      <c r="G29" s="53">
        <f t="shared" si="0"/>
        <v>-4282.7613237361511</v>
      </c>
    </row>
    <row r="30" spans="1:7" x14ac:dyDescent="0.35">
      <c r="A30" s="47" t="s">
        <v>85</v>
      </c>
      <c r="B30" s="47" t="s">
        <v>86</v>
      </c>
      <c r="C30" s="45">
        <f>rémunérations!C30/'effectifs salariés'!C30</f>
        <v>30514.486823526684</v>
      </c>
      <c r="D30" s="53">
        <f>C30-C$32</f>
        <v>-1806.5482866592065</v>
      </c>
      <c r="E30" s="53">
        <v>-791.71903688046359</v>
      </c>
      <c r="F30" s="53">
        <v>-1014.829249778742</v>
      </c>
      <c r="G30" s="53">
        <f t="shared" si="0"/>
        <v>-1806.5482866592056</v>
      </c>
    </row>
    <row r="31" spans="1:7" x14ac:dyDescent="0.35">
      <c r="A31" s="47" t="s">
        <v>87</v>
      </c>
      <c r="B31" s="47" t="s">
        <v>88</v>
      </c>
      <c r="C31" s="45">
        <f>rémunérations!C31/'effectifs salariés'!C31</f>
        <v>27617.45649553843</v>
      </c>
      <c r="D31" s="53">
        <f>C31-C$32</f>
        <v>-4703.5786146474602</v>
      </c>
      <c r="E31" s="53">
        <v>-2213.0119330041703</v>
      </c>
      <c r="F31" s="53">
        <v>-2490.5666816432908</v>
      </c>
      <c r="G31" s="53">
        <f t="shared" si="0"/>
        <v>-4703.5786146474611</v>
      </c>
    </row>
    <row r="32" spans="1:7" x14ac:dyDescent="0.35">
      <c r="A32" s="48"/>
      <c r="B32" s="49" t="s">
        <v>89</v>
      </c>
      <c r="C32" s="45">
        <f>rémunérations!C32/'effectifs salariés'!C32</f>
        <v>32321.035110185891</v>
      </c>
      <c r="D32" s="53">
        <f>C32-C$32</f>
        <v>0</v>
      </c>
      <c r="E32" s="53">
        <v>0</v>
      </c>
      <c r="F32" s="53">
        <v>0</v>
      </c>
      <c r="G32" s="53">
        <f t="shared" si="0"/>
        <v>0</v>
      </c>
    </row>
    <row r="2381" spans="3:3" x14ac:dyDescent="0.35">
      <c r="C2381" s="51"/>
    </row>
  </sheetData>
  <mergeCells count="3">
    <mergeCell ref="A6:A8"/>
    <mergeCell ref="B6:B8"/>
    <mergeCell ref="C7:C8"/>
  </mergeCells>
  <conditionalFormatting sqref="C9:C32">
    <cfRule type="cellIs" dxfId="0" priority="1" stopIfTrue="1" operator="equal">
      <formula>-9</formula>
    </cfRule>
  </conditionalFormatting>
  <hyperlinks>
    <hyperlink ref="A5" location="Sommaire!A5" tooltip="Sommaire" display="Sommaire"/>
    <hyperlink ref="B5" location="Documentation!A1" tooltip="Documentation" display="Documentation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rémunérations</vt:lpstr>
      <vt:lpstr>effectifs salariés</vt:lpstr>
      <vt:lpstr>Gi</vt:lpstr>
      <vt:lpstr>eie</vt:lpstr>
      <vt:lpstr>ES</vt:lpstr>
      <vt:lpstr>ER</vt:lpstr>
      <vt:lpstr>résultats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a-gaschet</cp:lastModifiedBy>
  <dcterms:created xsi:type="dcterms:W3CDTF">2012-11-23T13:38:53Z</dcterms:created>
  <dcterms:modified xsi:type="dcterms:W3CDTF">2020-11-09T13:04:04Z</dcterms:modified>
</cp:coreProperties>
</file>